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26979\Desktop\"/>
    </mc:Choice>
  </mc:AlternateContent>
  <xr:revisionPtr revIDLastSave="0" documentId="8_{3C5DCE61-A050-47AD-AD3C-2A60D8D65CED}" xr6:coauthVersionLast="45" xr6:coauthVersionMax="45" xr10:uidLastSave="{00000000-0000-0000-0000-000000000000}"/>
  <bookViews>
    <workbookView xWindow="-110" yWindow="-110" windowWidth="18220" windowHeight="11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2" i="3" l="1"/>
  <c r="Q22" i="3"/>
  <c r="M22" i="3"/>
  <c r="G22" i="3"/>
  <c r="Y21" i="3"/>
  <c r="Q21" i="3"/>
  <c r="M21" i="3"/>
  <c r="I21" i="3"/>
  <c r="R21" i="3" s="1"/>
  <c r="G21" i="3"/>
  <c r="Y20" i="3"/>
  <c r="Q20" i="3"/>
  <c r="M20" i="3"/>
  <c r="M21" i="1" s="1"/>
  <c r="G20" i="3"/>
  <c r="I20" i="3" s="1"/>
  <c r="Y19" i="3"/>
  <c r="Q19" i="3"/>
  <c r="M19" i="3"/>
  <c r="I19" i="3"/>
  <c r="R19" i="3" s="1"/>
  <c r="G19" i="3"/>
  <c r="Y18" i="3"/>
  <c r="Q18" i="3"/>
  <c r="M18" i="3"/>
  <c r="N18" i="3" s="1"/>
  <c r="G18" i="3"/>
  <c r="Y17" i="3"/>
  <c r="Q17" i="3"/>
  <c r="M17" i="3"/>
  <c r="I17" i="3"/>
  <c r="G17" i="3"/>
  <c r="Y16" i="3"/>
  <c r="Y17" i="1" s="1"/>
  <c r="Q16" i="3"/>
  <c r="M16" i="3"/>
  <c r="N16" i="3" s="1"/>
  <c r="G16" i="3"/>
  <c r="I16" i="3" s="1"/>
  <c r="Y15" i="3"/>
  <c r="Q15" i="3"/>
  <c r="M15" i="3"/>
  <c r="I15" i="3"/>
  <c r="G15" i="3"/>
  <c r="Y14" i="3"/>
  <c r="Q14" i="3"/>
  <c r="M14" i="3"/>
  <c r="N14" i="3" s="1"/>
  <c r="G14" i="3"/>
  <c r="Y13" i="3"/>
  <c r="Q13" i="3"/>
  <c r="M13" i="3"/>
  <c r="I13" i="3"/>
  <c r="G13" i="3"/>
  <c r="Y12" i="3"/>
  <c r="Q12" i="3"/>
  <c r="M12" i="3"/>
  <c r="K13" i="1" s="1"/>
  <c r="G12" i="3"/>
  <c r="I12" i="3" s="1"/>
  <c r="Y11" i="3"/>
  <c r="Q11" i="3"/>
  <c r="M11" i="3"/>
  <c r="I11" i="3"/>
  <c r="R11" i="3" s="1"/>
  <c r="G11" i="3"/>
  <c r="Y10" i="3"/>
  <c r="Q10" i="3"/>
  <c r="M10" i="3"/>
  <c r="N10" i="3" s="1"/>
  <c r="G10" i="3"/>
  <c r="I10" i="3" s="1"/>
  <c r="Y9" i="3"/>
  <c r="Q9" i="3"/>
  <c r="M9" i="3"/>
  <c r="I9" i="3"/>
  <c r="G9" i="3"/>
  <c r="Y8" i="3"/>
  <c r="Q8" i="3"/>
  <c r="M8" i="3"/>
  <c r="K9" i="1" s="1"/>
  <c r="G8" i="3"/>
  <c r="I8" i="3" s="1"/>
  <c r="Y7" i="3"/>
  <c r="Y8" i="1" s="1"/>
  <c r="Q7" i="3"/>
  <c r="M7" i="3"/>
  <c r="I7" i="3"/>
  <c r="R7" i="3" s="1"/>
  <c r="G7" i="3"/>
  <c r="Y6" i="3"/>
  <c r="Q6" i="3"/>
  <c r="M6" i="3"/>
  <c r="N6" i="3" s="1"/>
  <c r="G6" i="3"/>
  <c r="I6" i="3" s="1"/>
  <c r="Y5" i="3"/>
  <c r="Q5" i="3"/>
  <c r="M5" i="3"/>
  <c r="I5" i="3"/>
  <c r="G5" i="3"/>
  <c r="Y4" i="3"/>
  <c r="Q4" i="3"/>
  <c r="M4" i="3"/>
  <c r="N22" i="3" s="1"/>
  <c r="G4" i="3"/>
  <c r="I4" i="3" s="1"/>
  <c r="Y3" i="3"/>
  <c r="Q3" i="3"/>
  <c r="M3" i="3"/>
  <c r="I3" i="3"/>
  <c r="G3" i="3"/>
  <c r="Y22" i="2"/>
  <c r="Q22" i="2"/>
  <c r="M22" i="2"/>
  <c r="K23" i="1" s="1"/>
  <c r="I22" i="2"/>
  <c r="Y21" i="2"/>
  <c r="Q21" i="2"/>
  <c r="Q22" i="1" s="1"/>
  <c r="M21" i="2"/>
  <c r="I21" i="2"/>
  <c r="Y20" i="2"/>
  <c r="Q20" i="2"/>
  <c r="M20" i="2"/>
  <c r="I20" i="2"/>
  <c r="I21" i="1" s="1"/>
  <c r="Y19" i="2"/>
  <c r="Q19" i="2"/>
  <c r="M19" i="2"/>
  <c r="I19" i="2"/>
  <c r="R19" i="2" s="1"/>
  <c r="Y18" i="2"/>
  <c r="Q18" i="2"/>
  <c r="M18" i="2"/>
  <c r="K19" i="1" s="1"/>
  <c r="I18" i="2"/>
  <c r="Y17" i="2"/>
  <c r="Z17" i="2" s="1"/>
  <c r="Q17" i="2"/>
  <c r="Q18" i="1" s="1"/>
  <c r="M17" i="2"/>
  <c r="M18" i="1" s="1"/>
  <c r="I17" i="2"/>
  <c r="Y16" i="2"/>
  <c r="R16" i="2"/>
  <c r="Q16" i="2"/>
  <c r="M16" i="2"/>
  <c r="I16" i="2"/>
  <c r="I17" i="1" s="1"/>
  <c r="Y15" i="2"/>
  <c r="Q15" i="2"/>
  <c r="Q16" i="1" s="1"/>
  <c r="M15" i="2"/>
  <c r="I15" i="2"/>
  <c r="R15" i="2" s="1"/>
  <c r="Y14" i="2"/>
  <c r="R14" i="2"/>
  <c r="Q14" i="2"/>
  <c r="M14" i="2"/>
  <c r="K15" i="1" s="1"/>
  <c r="I14" i="2"/>
  <c r="Y13" i="2"/>
  <c r="Q13" i="2"/>
  <c r="Q14" i="1" s="1"/>
  <c r="M13" i="2"/>
  <c r="M14" i="1" s="1"/>
  <c r="I13" i="2"/>
  <c r="Y12" i="2"/>
  <c r="Z12" i="2" s="1"/>
  <c r="Q12" i="2"/>
  <c r="M12" i="2"/>
  <c r="I12" i="2"/>
  <c r="R12" i="2" s="1"/>
  <c r="Y11" i="2"/>
  <c r="Q11" i="2"/>
  <c r="M11" i="2"/>
  <c r="N11" i="2" s="1"/>
  <c r="I11" i="2"/>
  <c r="J11" i="2" s="1"/>
  <c r="Y10" i="2"/>
  <c r="Q10" i="2"/>
  <c r="M10" i="2"/>
  <c r="R10" i="2" s="1"/>
  <c r="I10" i="2"/>
  <c r="Y9" i="2"/>
  <c r="Z16" i="2" s="1"/>
  <c r="Q9" i="2"/>
  <c r="M9" i="2"/>
  <c r="N13" i="2" s="1"/>
  <c r="I9" i="2"/>
  <c r="Y8" i="2"/>
  <c r="R8" i="2"/>
  <c r="Q8" i="2"/>
  <c r="M8" i="2"/>
  <c r="I8" i="2"/>
  <c r="Y7" i="2"/>
  <c r="Q7" i="2"/>
  <c r="M7" i="2"/>
  <c r="I7" i="2"/>
  <c r="R7" i="2" s="1"/>
  <c r="Y6" i="2"/>
  <c r="R6" i="2"/>
  <c r="Q6" i="2"/>
  <c r="M6" i="2"/>
  <c r="I6" i="2"/>
  <c r="Y5" i="2"/>
  <c r="Q5" i="2"/>
  <c r="M5" i="2"/>
  <c r="I5" i="2"/>
  <c r="J8" i="2" s="1"/>
  <c r="Y4" i="2"/>
  <c r="Z19" i="2" s="1"/>
  <c r="Q4" i="2"/>
  <c r="I4" i="2"/>
  <c r="J18" i="2" s="1"/>
  <c r="Y3" i="2"/>
  <c r="Y4" i="1" s="1"/>
  <c r="Q3" i="2"/>
  <c r="M3" i="2"/>
  <c r="I3" i="2"/>
  <c r="R3" i="2" s="1"/>
  <c r="Q23" i="1"/>
  <c r="P23" i="1"/>
  <c r="O23" i="1"/>
  <c r="M23" i="1"/>
  <c r="H23" i="1"/>
  <c r="F23" i="1"/>
  <c r="E23" i="1"/>
  <c r="D23" i="1"/>
  <c r="Y22" i="1"/>
  <c r="P22" i="1"/>
  <c r="O22" i="1"/>
  <c r="M22" i="1"/>
  <c r="K22" i="1"/>
  <c r="I22" i="1"/>
  <c r="H22" i="1"/>
  <c r="G22" i="1"/>
  <c r="F22" i="1"/>
  <c r="E22" i="1"/>
  <c r="D22" i="1"/>
  <c r="Q21" i="1"/>
  <c r="P21" i="1"/>
  <c r="O21" i="1"/>
  <c r="H21" i="1"/>
  <c r="G21" i="1"/>
  <c r="F21" i="1"/>
  <c r="E21" i="1"/>
  <c r="D21" i="1"/>
  <c r="Y20" i="1"/>
  <c r="Q20" i="1"/>
  <c r="P20" i="1"/>
  <c r="O20" i="1"/>
  <c r="M20" i="1"/>
  <c r="K20" i="1"/>
  <c r="H20" i="1"/>
  <c r="G20" i="1"/>
  <c r="F20" i="1"/>
  <c r="E20" i="1"/>
  <c r="D20" i="1"/>
  <c r="Q19" i="1"/>
  <c r="P19" i="1"/>
  <c r="O19" i="1"/>
  <c r="M19" i="1"/>
  <c r="H19" i="1"/>
  <c r="F19" i="1"/>
  <c r="E19" i="1"/>
  <c r="D19" i="1"/>
  <c r="Y18" i="1"/>
  <c r="P18" i="1"/>
  <c r="O18" i="1"/>
  <c r="K18" i="1"/>
  <c r="I18" i="1"/>
  <c r="H18" i="1"/>
  <c r="G18" i="1"/>
  <c r="F18" i="1"/>
  <c r="E18" i="1"/>
  <c r="D18" i="1"/>
  <c r="Q17" i="1"/>
  <c r="P17" i="1"/>
  <c r="O17" i="1"/>
  <c r="K17" i="1"/>
  <c r="H17" i="1"/>
  <c r="G17" i="1"/>
  <c r="F17" i="1"/>
  <c r="E17" i="1"/>
  <c r="D17" i="1"/>
  <c r="Y16" i="1"/>
  <c r="P16" i="1"/>
  <c r="O16" i="1"/>
  <c r="M16" i="1"/>
  <c r="K16" i="1"/>
  <c r="I16" i="1"/>
  <c r="H16" i="1"/>
  <c r="G16" i="1"/>
  <c r="F16" i="1"/>
  <c r="E16" i="1"/>
  <c r="D16" i="1"/>
  <c r="Q15" i="1"/>
  <c r="P15" i="1"/>
  <c r="O15" i="1"/>
  <c r="M15" i="1"/>
  <c r="H15" i="1"/>
  <c r="F15" i="1"/>
  <c r="E15" i="1"/>
  <c r="D15" i="1"/>
  <c r="Y14" i="1"/>
  <c r="P14" i="1"/>
  <c r="O14" i="1"/>
  <c r="K14" i="1"/>
  <c r="I14" i="1"/>
  <c r="H14" i="1"/>
  <c r="G14" i="1"/>
  <c r="F14" i="1"/>
  <c r="E14" i="1"/>
  <c r="D14" i="1"/>
  <c r="Q13" i="1"/>
  <c r="P13" i="1"/>
  <c r="O13" i="1"/>
  <c r="M13" i="1"/>
  <c r="I13" i="1"/>
  <c r="H13" i="1"/>
  <c r="G13" i="1"/>
  <c r="F13" i="1"/>
  <c r="E13" i="1"/>
  <c r="D13" i="1"/>
  <c r="Y12" i="1"/>
  <c r="Q12" i="1"/>
  <c r="P12" i="1"/>
  <c r="O12" i="1"/>
  <c r="I12" i="1"/>
  <c r="H12" i="1"/>
  <c r="G12" i="1"/>
  <c r="F12" i="1"/>
  <c r="E12" i="1"/>
  <c r="D12" i="1"/>
  <c r="Y11" i="1"/>
  <c r="Q11" i="1"/>
  <c r="P11" i="1"/>
  <c r="O11" i="1"/>
  <c r="I11" i="1"/>
  <c r="H11" i="1"/>
  <c r="G11" i="1"/>
  <c r="F11" i="1"/>
  <c r="E11" i="1"/>
  <c r="D11" i="1"/>
  <c r="Y10" i="1"/>
  <c r="Q10" i="1"/>
  <c r="P10" i="1"/>
  <c r="O10" i="1"/>
  <c r="K10" i="1"/>
  <c r="I10" i="1"/>
  <c r="H10" i="1"/>
  <c r="G10" i="1"/>
  <c r="F10" i="1"/>
  <c r="E10" i="1"/>
  <c r="D10" i="1"/>
  <c r="Q9" i="1"/>
  <c r="P9" i="1"/>
  <c r="O9" i="1"/>
  <c r="M9" i="1"/>
  <c r="I9" i="1"/>
  <c r="H9" i="1"/>
  <c r="G9" i="1"/>
  <c r="F9" i="1"/>
  <c r="E9" i="1"/>
  <c r="D9" i="1"/>
  <c r="R8" i="1"/>
  <c r="Q8" i="1"/>
  <c r="P8" i="1"/>
  <c r="O8" i="1"/>
  <c r="M8" i="1"/>
  <c r="K8" i="1"/>
  <c r="I8" i="1"/>
  <c r="H8" i="1"/>
  <c r="G8" i="1"/>
  <c r="F8" i="1"/>
  <c r="E8" i="1"/>
  <c r="D8" i="1"/>
  <c r="Y7" i="1"/>
  <c r="Q7" i="1"/>
  <c r="P7" i="1"/>
  <c r="O7" i="1"/>
  <c r="M7" i="1"/>
  <c r="K7" i="1"/>
  <c r="I7" i="1"/>
  <c r="H7" i="1"/>
  <c r="G7" i="1"/>
  <c r="F7" i="1"/>
  <c r="E7" i="1"/>
  <c r="D7" i="1"/>
  <c r="Y6" i="1"/>
  <c r="Q6" i="1"/>
  <c r="P6" i="1"/>
  <c r="O6" i="1"/>
  <c r="M6" i="1"/>
  <c r="K6" i="1"/>
  <c r="H6" i="1"/>
  <c r="G6" i="1"/>
  <c r="F6" i="1"/>
  <c r="E6" i="1"/>
  <c r="D6" i="1"/>
  <c r="Q5" i="1"/>
  <c r="P5" i="1"/>
  <c r="O5" i="1"/>
  <c r="M5" i="1"/>
  <c r="I5" i="1"/>
  <c r="H5" i="1"/>
  <c r="G5" i="1"/>
  <c r="F5" i="1"/>
  <c r="E5" i="1"/>
  <c r="D5" i="1"/>
  <c r="Q4" i="1"/>
  <c r="P4" i="1"/>
  <c r="O4" i="1"/>
  <c r="M4" i="1"/>
  <c r="K4" i="1"/>
  <c r="I4" i="1"/>
  <c r="H4" i="1"/>
  <c r="G4" i="1"/>
  <c r="F4" i="1"/>
  <c r="E4" i="1"/>
  <c r="D4" i="1"/>
  <c r="Z13" i="3" l="1"/>
  <c r="N7" i="1"/>
  <c r="R16" i="1"/>
  <c r="N21" i="1"/>
  <c r="N18" i="1"/>
  <c r="R9" i="1"/>
  <c r="R20" i="1"/>
  <c r="Z13" i="2"/>
  <c r="N16" i="2"/>
  <c r="R20" i="2"/>
  <c r="R3" i="3"/>
  <c r="R15" i="3"/>
  <c r="N17" i="3"/>
  <c r="I22" i="3"/>
  <c r="G23" i="1"/>
  <c r="M10" i="1"/>
  <c r="K11" i="1"/>
  <c r="Y13" i="1"/>
  <c r="M17" i="1"/>
  <c r="I20" i="1"/>
  <c r="K21" i="1"/>
  <c r="N3" i="2"/>
  <c r="Z3" i="2"/>
  <c r="R4" i="2"/>
  <c r="S19" i="2" s="1"/>
  <c r="N20" i="2"/>
  <c r="N7" i="2"/>
  <c r="N9" i="2"/>
  <c r="Z9" i="2"/>
  <c r="N10" i="2"/>
  <c r="Z10" i="2"/>
  <c r="Z11" i="2"/>
  <c r="N12" i="2"/>
  <c r="R17" i="2"/>
  <c r="J17" i="2"/>
  <c r="R18" i="2"/>
  <c r="J19" i="2"/>
  <c r="J20" i="2"/>
  <c r="N21" i="2"/>
  <c r="R22" i="2"/>
  <c r="N4" i="3"/>
  <c r="R6" i="3"/>
  <c r="N8" i="3"/>
  <c r="R10" i="3"/>
  <c r="N12" i="3"/>
  <c r="I14" i="3"/>
  <c r="J15" i="3" s="1"/>
  <c r="G15" i="1"/>
  <c r="I18" i="3"/>
  <c r="J19" i="3" s="1"/>
  <c r="G19" i="1"/>
  <c r="N20" i="3"/>
  <c r="J7" i="2"/>
  <c r="N14" i="2"/>
  <c r="Z21" i="2"/>
  <c r="Z4" i="3"/>
  <c r="Z21" i="3"/>
  <c r="Z5" i="3"/>
  <c r="N9" i="3"/>
  <c r="Z12" i="3"/>
  <c r="Z17" i="3"/>
  <c r="Z20" i="3"/>
  <c r="M11" i="1"/>
  <c r="K12" i="1"/>
  <c r="N22" i="1"/>
  <c r="J4" i="2"/>
  <c r="N5" i="2"/>
  <c r="Z5" i="2"/>
  <c r="N6" i="2"/>
  <c r="Z6" i="2"/>
  <c r="Z7" i="2"/>
  <c r="N8" i="2"/>
  <c r="Z8" i="2"/>
  <c r="R11" i="2"/>
  <c r="R13" i="2"/>
  <c r="J13" i="2"/>
  <c r="J14" i="2"/>
  <c r="J15" i="2"/>
  <c r="J16" i="2"/>
  <c r="R17" i="1"/>
  <c r="N19" i="2"/>
  <c r="Z20" i="2"/>
  <c r="Z22" i="2"/>
  <c r="Y23" i="1"/>
  <c r="N3" i="3"/>
  <c r="Z3" i="3"/>
  <c r="R5" i="3"/>
  <c r="Z6" i="3"/>
  <c r="N7" i="3"/>
  <c r="Z7" i="3"/>
  <c r="R9" i="3"/>
  <c r="Z10" i="3"/>
  <c r="N11" i="3"/>
  <c r="Z11" i="3"/>
  <c r="R13" i="3"/>
  <c r="Z14" i="3"/>
  <c r="N15" i="3"/>
  <c r="Z15" i="3"/>
  <c r="R17" i="3"/>
  <c r="Z18" i="3"/>
  <c r="N19" i="3"/>
  <c r="Z19" i="3"/>
  <c r="R5" i="2"/>
  <c r="J5" i="2"/>
  <c r="J6" i="2"/>
  <c r="Z14" i="2"/>
  <c r="Y15" i="1"/>
  <c r="Z15" i="2"/>
  <c r="N5" i="3"/>
  <c r="Z8" i="3"/>
  <c r="Z9" i="3"/>
  <c r="N13" i="3"/>
  <c r="Z16" i="3"/>
  <c r="N21" i="3"/>
  <c r="I6" i="1"/>
  <c r="K5" i="1"/>
  <c r="Y5" i="1"/>
  <c r="Y9" i="1"/>
  <c r="M12" i="1"/>
  <c r="N12" i="1" s="1"/>
  <c r="Y21" i="1"/>
  <c r="J3" i="2"/>
  <c r="N4" i="2"/>
  <c r="Z4" i="2"/>
  <c r="R9" i="2"/>
  <c r="S8" i="2" s="1"/>
  <c r="J9" i="2"/>
  <c r="J10" i="2"/>
  <c r="J12" i="2"/>
  <c r="N15" i="2"/>
  <c r="N17" i="2"/>
  <c r="N18" i="2"/>
  <c r="Z18" i="2"/>
  <c r="Y19" i="1"/>
  <c r="R21" i="2"/>
  <c r="J21" i="2"/>
  <c r="N22" i="2"/>
  <c r="R4" i="3"/>
  <c r="R8" i="3"/>
  <c r="R12" i="3"/>
  <c r="R16" i="3"/>
  <c r="R20" i="3"/>
  <c r="Z22" i="3"/>
  <c r="J22" i="2"/>
  <c r="Z19" i="1" l="1"/>
  <c r="Z10" i="1"/>
  <c r="S21" i="3"/>
  <c r="Z22" i="1"/>
  <c r="J7" i="3"/>
  <c r="S22" i="2"/>
  <c r="R13" i="1"/>
  <c r="J16" i="3"/>
  <c r="J8" i="3"/>
  <c r="Z21" i="1"/>
  <c r="Z14" i="1"/>
  <c r="S16" i="2"/>
  <c r="J10" i="3"/>
  <c r="J6" i="3"/>
  <c r="Z18" i="1"/>
  <c r="N10" i="1"/>
  <c r="N8" i="1"/>
  <c r="J3" i="3"/>
  <c r="N23" i="1"/>
  <c r="J9" i="3"/>
  <c r="Z11" i="1"/>
  <c r="N16" i="1"/>
  <c r="N5" i="1"/>
  <c r="J13" i="3"/>
  <c r="S10" i="2"/>
  <c r="N19" i="1"/>
  <c r="N14" i="1"/>
  <c r="S12" i="2"/>
  <c r="Z5" i="1"/>
  <c r="J11" i="3"/>
  <c r="S18" i="2"/>
  <c r="S3" i="2"/>
  <c r="Z4" i="1"/>
  <c r="Z6" i="1"/>
  <c r="J21" i="3"/>
  <c r="Z15" i="1"/>
  <c r="S13" i="2"/>
  <c r="R14" i="1"/>
  <c r="N11" i="1"/>
  <c r="R14" i="3"/>
  <c r="S12" i="3" s="1"/>
  <c r="J14" i="3"/>
  <c r="I15" i="1"/>
  <c r="J6" i="1" s="1"/>
  <c r="R18" i="1"/>
  <c r="S17" i="2"/>
  <c r="S6" i="2"/>
  <c r="N17" i="1"/>
  <c r="R4" i="1"/>
  <c r="N13" i="1"/>
  <c r="S14" i="2"/>
  <c r="N9" i="1"/>
  <c r="Z20" i="1"/>
  <c r="N4" i="1"/>
  <c r="N6" i="1"/>
  <c r="J5" i="3"/>
  <c r="R11" i="1"/>
  <c r="Z16" i="1"/>
  <c r="S9" i="2"/>
  <c r="R10" i="1"/>
  <c r="Z23" i="1"/>
  <c r="R18" i="3"/>
  <c r="S18" i="3" s="1"/>
  <c r="J18" i="3"/>
  <c r="I19" i="1"/>
  <c r="S4" i="2"/>
  <c r="R5" i="1"/>
  <c r="J17" i="3"/>
  <c r="J20" i="3"/>
  <c r="J12" i="3"/>
  <c r="J4" i="3"/>
  <c r="S21" i="2"/>
  <c r="R22" i="1"/>
  <c r="Z9" i="1"/>
  <c r="R6" i="1"/>
  <c r="S5" i="2"/>
  <c r="S11" i="2"/>
  <c r="R12" i="1"/>
  <c r="Z13" i="1"/>
  <c r="R22" i="3"/>
  <c r="J22" i="3"/>
  <c r="I23" i="1"/>
  <c r="J23" i="1" s="1"/>
  <c r="S20" i="2"/>
  <c r="R21" i="1"/>
  <c r="S7" i="2"/>
  <c r="Z7" i="1"/>
  <c r="Z12" i="1"/>
  <c r="N15" i="1"/>
  <c r="N20" i="1"/>
  <c r="Z8" i="1"/>
  <c r="S15" i="2"/>
  <c r="R7" i="1"/>
  <c r="Z17" i="1"/>
  <c r="S7" i="3" l="1"/>
  <c r="S16" i="3"/>
  <c r="S13" i="3"/>
  <c r="J10" i="1"/>
  <c r="J8" i="1"/>
  <c r="J20" i="1"/>
  <c r="S17" i="3"/>
  <c r="J17" i="1"/>
  <c r="S22" i="3"/>
  <c r="J19" i="1"/>
  <c r="J21" i="1"/>
  <c r="S10" i="3"/>
  <c r="R19" i="1"/>
  <c r="S19" i="1" s="1"/>
  <c r="S20" i="3"/>
  <c r="S5" i="3"/>
  <c r="R23" i="1"/>
  <c r="S23" i="1" s="1"/>
  <c r="S4" i="3"/>
  <c r="J14" i="1"/>
  <c r="S3" i="3"/>
  <c r="J4" i="1"/>
  <c r="S19" i="3"/>
  <c r="S6" i="3"/>
  <c r="R15" i="1"/>
  <c r="S20" i="1" s="1"/>
  <c r="S14" i="3"/>
  <c r="J5" i="1"/>
  <c r="J9" i="1"/>
  <c r="S11" i="3"/>
  <c r="S11" i="1"/>
  <c r="J11" i="1"/>
  <c r="J15" i="1"/>
  <c r="J22" i="1"/>
  <c r="J13" i="1"/>
  <c r="J12" i="1"/>
  <c r="J7" i="1"/>
  <c r="J16" i="1"/>
  <c r="S8" i="3"/>
  <c r="S15" i="3"/>
  <c r="S9" i="3"/>
  <c r="J18" i="1"/>
  <c r="S7" i="1" l="1"/>
  <c r="S8" i="1"/>
  <c r="S17" i="1"/>
  <c r="S13" i="1"/>
  <c r="S22" i="1"/>
  <c r="S15" i="1"/>
  <c r="S21" i="1"/>
  <c r="S16" i="1"/>
  <c r="S14" i="1"/>
  <c r="S4" i="1"/>
  <c r="S6" i="1"/>
  <c r="S18" i="1"/>
  <c r="S12" i="1"/>
  <c r="S10" i="1"/>
  <c r="S9" i="1"/>
  <c r="S5" i="1"/>
</calcChain>
</file>

<file path=xl/sharedStrings.xml><?xml version="1.0" encoding="utf-8"?>
<sst xmlns="http://schemas.openxmlformats.org/spreadsheetml/2006/main" count="236" uniqueCount="71">
  <si>
    <t>浙江工商大学学生素质评价成绩汇总表</t>
  </si>
  <si>
    <t>学号</t>
  </si>
  <si>
    <t>姓名</t>
  </si>
  <si>
    <t>性别</t>
  </si>
  <si>
    <t>品德素质</t>
  </si>
  <si>
    <t>专业素质</t>
  </si>
  <si>
    <t>身心素质</t>
  </si>
  <si>
    <t>基本项     总分</t>
  </si>
  <si>
    <t>名次</t>
  </si>
  <si>
    <t>综合能力 实基本分为75分）</t>
  </si>
  <si>
    <t>备注</t>
  </si>
  <si>
    <t>学生自评</t>
  </si>
  <si>
    <t>学生代表评议</t>
  </si>
  <si>
    <t>辅导员评议</t>
  </si>
  <si>
    <t>评议 基本分（百分制）</t>
  </si>
  <si>
    <t>记实（加上60分基本分后的分数）</t>
  </si>
  <si>
    <t>总分</t>
  </si>
  <si>
    <t>基本    成绩</t>
  </si>
  <si>
    <t>附加分</t>
  </si>
  <si>
    <t>身体    素质</t>
  </si>
  <si>
    <t>心理   素质   评议</t>
  </si>
  <si>
    <t>研究 创新</t>
  </si>
  <si>
    <t>专业 技能</t>
  </si>
  <si>
    <t>组织 领导</t>
  </si>
  <si>
    <t>社会 实践</t>
  </si>
  <si>
    <t>文体特长</t>
  </si>
  <si>
    <t>总分（百分制）</t>
  </si>
  <si>
    <t>侯泽鹏</t>
  </si>
  <si>
    <t>男</t>
  </si>
  <si>
    <t>童柯</t>
  </si>
  <si>
    <t>钱方元</t>
  </si>
  <si>
    <t>女</t>
  </si>
  <si>
    <t>麻琳</t>
  </si>
  <si>
    <t>周洲</t>
  </si>
  <si>
    <t>郑丽文</t>
  </si>
  <si>
    <t>李楠</t>
  </si>
  <si>
    <t>王温荣</t>
  </si>
  <si>
    <t>李佳佳</t>
  </si>
  <si>
    <t>白依婷</t>
  </si>
  <si>
    <t>韩仁慧</t>
  </si>
  <si>
    <t>宋璐</t>
  </si>
  <si>
    <t>郑伊汝</t>
  </si>
  <si>
    <t>傅雪帆</t>
  </si>
  <si>
    <t>支慧慧</t>
  </si>
  <si>
    <t>钟文佶</t>
  </si>
  <si>
    <t>赵宇宸</t>
  </si>
  <si>
    <t>陈奔奔</t>
  </si>
  <si>
    <t>楼秋霞</t>
  </si>
  <si>
    <t>马晓凯</t>
  </si>
  <si>
    <t>注：本表一式二份，一份交学生处、一份学院留存(含电子版和纸质版)，纸质版第二页首请加上项目栏。</t>
  </si>
  <si>
    <t>学院：                    班级：               辅导员（签名）：          院（盖章）                   年   月   日</t>
  </si>
  <si>
    <t>82.00</t>
  </si>
  <si>
    <t>87.89</t>
  </si>
  <si>
    <t>86.27</t>
  </si>
  <si>
    <t>56.09</t>
  </si>
  <si>
    <t>85.72</t>
  </si>
  <si>
    <t>80.02</t>
  </si>
  <si>
    <t>75.04</t>
  </si>
  <si>
    <t>77.79</t>
  </si>
  <si>
    <t>89.95</t>
  </si>
  <si>
    <t>90.25</t>
  </si>
  <si>
    <t>90.87</t>
  </si>
  <si>
    <t>92.30</t>
  </si>
  <si>
    <t>79.11</t>
  </si>
  <si>
    <t>92.80</t>
  </si>
  <si>
    <t>88.05</t>
  </si>
  <si>
    <t>89.16</t>
  </si>
  <si>
    <t>79.15</t>
  </si>
  <si>
    <t>93.40</t>
  </si>
  <si>
    <t>86.58</t>
  </si>
  <si>
    <t>86.53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</si>
</sst>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_ "/>
    <numFmt numFmtId="179" formatCode="0.00_ "/>
  </numFmts>
  <fonts count="10" x14ac:knownFonts="1"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ont="0" applyFill="0" applyBorder="0" applyAlignment="0" applyProtection="0"/>
    <xf numFmtId="0" fontId="8" fillId="0" borderId="0"/>
    <xf numFmtId="0" fontId="5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179" fontId="0" fillId="0" borderId="5" xfId="0" applyNumberFormat="1" applyBorder="1" applyAlignment="1" applyProtection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179" fontId="2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>
      <alignment vertical="center"/>
    </xf>
    <xf numFmtId="179" fontId="0" fillId="0" borderId="5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5" xfId="0" applyBorder="1"/>
    <xf numFmtId="0" fontId="3" fillId="0" borderId="5" xfId="0" applyFont="1" applyBorder="1"/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0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">
    <cellStyle name="常规" xfId="0" builtinId="0"/>
    <cellStyle name="常规 10" xfId="3" xr:uid="{00000000-0005-0000-0000-000031000000}"/>
    <cellStyle name="常规 5" xfId="4" xr:uid="{00000000-0005-0000-0000-000034000000}"/>
    <cellStyle name="常规 5 3" xfId="1" xr:uid="{00000000-0005-0000-0000-000019000000}"/>
    <cellStyle name="常规 6 2 3" xfId="2" xr:uid="{00000000-0005-0000-0000-00001C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zoomScale="95" zoomScaleNormal="95" workbookViewId="0">
      <selection activeCell="E28" sqref="E28"/>
    </sheetView>
  </sheetViews>
  <sheetFormatPr defaultColWidth="8.58203125" defaultRowHeight="15" x14ac:dyDescent="0.25"/>
  <cols>
    <col min="1" max="1" width="11.25" customWidth="1"/>
    <col min="2" max="2" width="6.75" customWidth="1"/>
    <col min="3" max="3" width="2.58203125" customWidth="1"/>
    <col min="4" max="4" width="3.33203125"/>
    <col min="5" max="6" width="12.58203125"/>
    <col min="7" max="7" width="7.25" customWidth="1"/>
    <col min="8" max="8" width="8" customWidth="1"/>
    <col min="9" max="9" width="8.08203125" customWidth="1"/>
    <col min="10" max="10" width="5.33203125" customWidth="1"/>
    <col min="11" max="11" width="8.6640625" customWidth="1"/>
    <col min="12" max="12" width="4.58203125" customWidth="1"/>
    <col min="13" max="13" width="12.58203125"/>
    <col min="14" max="14" width="6.75" customWidth="1"/>
    <col min="15" max="15" width="4.83203125" customWidth="1"/>
    <col min="16" max="16" width="7.83203125" customWidth="1"/>
    <col min="17" max="17" width="7.33203125"/>
    <col min="18" max="18" width="8.08203125" customWidth="1"/>
    <col min="19" max="19" width="8.33203125" customWidth="1"/>
    <col min="20" max="20" width="4" customWidth="1"/>
    <col min="21" max="21" width="4.33203125" customWidth="1"/>
    <col min="22" max="22" width="4.08203125" customWidth="1"/>
    <col min="23" max="24" width="4.25" customWidth="1"/>
    <col min="25" max="25" width="8.25" customWidth="1"/>
    <col min="26" max="26" width="5.5" customWidth="1"/>
    <col min="27" max="27" width="9.75" customWidth="1"/>
  </cols>
  <sheetData>
    <row r="1" spans="1:27" s="22" customFormat="1" ht="36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s="23" customFormat="1" ht="27" customHeight="1" x14ac:dyDescent="0.25">
      <c r="A2" s="39" t="s">
        <v>1</v>
      </c>
      <c r="B2" s="39" t="s">
        <v>2</v>
      </c>
      <c r="C2" s="41" t="s">
        <v>3</v>
      </c>
      <c r="D2" s="28" t="s">
        <v>4</v>
      </c>
      <c r="E2" s="29"/>
      <c r="F2" s="29"/>
      <c r="G2" s="29"/>
      <c r="H2" s="29"/>
      <c r="I2" s="29"/>
      <c r="J2" s="30"/>
      <c r="K2" s="31" t="s">
        <v>5</v>
      </c>
      <c r="L2" s="32"/>
      <c r="M2" s="32"/>
      <c r="N2" s="33"/>
      <c r="O2" s="31" t="s">
        <v>6</v>
      </c>
      <c r="P2" s="32"/>
      <c r="Q2" s="33"/>
      <c r="R2" s="41" t="s">
        <v>7</v>
      </c>
      <c r="S2" s="41" t="s">
        <v>8</v>
      </c>
      <c r="T2" s="34" t="s">
        <v>9</v>
      </c>
      <c r="U2" s="35"/>
      <c r="V2" s="35"/>
      <c r="W2" s="35"/>
      <c r="X2" s="35"/>
      <c r="Y2" s="35"/>
      <c r="Z2" s="36"/>
      <c r="AA2" s="39" t="s">
        <v>10</v>
      </c>
    </row>
    <row r="3" spans="1:27" s="24" customFormat="1" ht="82.5" customHeight="1" x14ac:dyDescent="0.25">
      <c r="A3" s="40"/>
      <c r="B3" s="40"/>
      <c r="C3" s="42"/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8</v>
      </c>
      <c r="K3" s="1" t="s">
        <v>17</v>
      </c>
      <c r="L3" s="1" t="s">
        <v>18</v>
      </c>
      <c r="M3" s="1" t="s">
        <v>16</v>
      </c>
      <c r="N3" s="1" t="s">
        <v>8</v>
      </c>
      <c r="O3" s="1" t="s">
        <v>19</v>
      </c>
      <c r="P3" s="1" t="s">
        <v>20</v>
      </c>
      <c r="Q3" s="1" t="s">
        <v>16</v>
      </c>
      <c r="R3" s="42"/>
      <c r="S3" s="42"/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4" t="s">
        <v>26</v>
      </c>
      <c r="Z3" s="14" t="s">
        <v>8</v>
      </c>
      <c r="AA3" s="40"/>
    </row>
    <row r="4" spans="1:27" x14ac:dyDescent="0.25">
      <c r="A4" s="2">
        <v>1822030101</v>
      </c>
      <c r="B4" s="2" t="s">
        <v>27</v>
      </c>
      <c r="C4" s="3" t="s">
        <v>28</v>
      </c>
      <c r="D4" s="2">
        <f>AVERAGE(Sheet2!D3:D22,Sheet3!D3:D22)</f>
        <v>99</v>
      </c>
      <c r="E4" s="7">
        <f>AVERAGE(Sheet2!E3,Sheet3!E3)</f>
        <v>99</v>
      </c>
      <c r="F4" s="25">
        <f>AVERAGE(Sheet2!F3,Sheet3!F3)</f>
        <v>93.5</v>
      </c>
      <c r="G4" s="7">
        <f>AVERAGE(Sheet2!G3,Sheet3!G3)</f>
        <v>96.775000000000006</v>
      </c>
      <c r="H4" s="2">
        <f>AVERAGE(Sheet3!H3:H22)</f>
        <v>60</v>
      </c>
      <c r="I4" s="7">
        <f>AVERAGE(Sheet2!I3,Sheet3!I3)</f>
        <v>85.742499999999993</v>
      </c>
      <c r="J4" s="2">
        <f>RANK(I4,$I$4:$I$23,0)</f>
        <v>1</v>
      </c>
      <c r="K4" s="7">
        <f>AVERAGE(Sheet2!M3,Sheet3!M3)</f>
        <v>78.875</v>
      </c>
      <c r="L4" s="2">
        <v>0</v>
      </c>
      <c r="M4" s="7">
        <f>AVERAGE(Sheet2!M3,Sheet3!M3)</f>
        <v>78.875</v>
      </c>
      <c r="N4" s="2">
        <f>RANK(M4,$M$4:$M$23,0)</f>
        <v>16</v>
      </c>
      <c r="O4" s="8">
        <f>AVERAGE(Sheet2!O3,Sheet3!O3)</f>
        <v>58.3</v>
      </c>
      <c r="P4" s="26">
        <f>AVERAGE(Sheet2!P3,Sheet3!P3)</f>
        <v>92.924999999999997</v>
      </c>
      <c r="Q4" s="7">
        <f>AVERAGE(Sheet2!Q3,Sheet3!Q3)</f>
        <v>68.6875</v>
      </c>
      <c r="R4" s="7">
        <f>AVERAGE(Sheet2!R3,Sheet3!R3)</f>
        <v>79.063749999999999</v>
      </c>
      <c r="S4" s="3">
        <f>RANK(R4,$R$4:$R$23,0)</f>
        <v>17</v>
      </c>
      <c r="T4" s="2">
        <v>59</v>
      </c>
      <c r="U4" s="2"/>
      <c r="V4" s="2">
        <v>30</v>
      </c>
      <c r="W4" s="2"/>
      <c r="X4" s="2">
        <v>15</v>
      </c>
      <c r="Y4" s="7">
        <f>AVERAGE(Sheet2!Y3,Sheet3!Y3)</f>
        <v>87.224999999999994</v>
      </c>
      <c r="Z4" s="2">
        <f>RANK(Y4,$Y$4:$Y$23,0)</f>
        <v>1</v>
      </c>
      <c r="AA4" s="15"/>
    </row>
    <row r="5" spans="1:27" x14ac:dyDescent="0.25">
      <c r="A5" s="5">
        <v>1822030102</v>
      </c>
      <c r="B5" s="5" t="s">
        <v>29</v>
      </c>
      <c r="C5" s="5" t="s">
        <v>28</v>
      </c>
      <c r="D5" s="2">
        <f>AVERAGE(Sheet2!D4:D23,Sheet3!D4:D23)</f>
        <v>99</v>
      </c>
      <c r="E5" s="7">
        <f>AVERAGE(Sheet2!E4,Sheet3!E4)</f>
        <v>98.25</v>
      </c>
      <c r="F5" s="25">
        <f>AVERAGE(Sheet2!F4,Sheet3!F4)</f>
        <v>91</v>
      </c>
      <c r="G5" s="7">
        <f>AVERAGE(Sheet2!G4,Sheet3!G4)</f>
        <v>95.262500000000003</v>
      </c>
      <c r="H5" s="2">
        <f>AVERAGE(Sheet3!H4:H23)</f>
        <v>60</v>
      </c>
      <c r="I5" s="7">
        <f>AVERAGE(Sheet2!I4,Sheet3!I4)</f>
        <v>84.683750000000003</v>
      </c>
      <c r="J5" s="2">
        <f t="shared" ref="J5:J23" si="0">RANK(I5,$I$4:$I$23,0)</f>
        <v>11</v>
      </c>
      <c r="K5" s="7">
        <f>AVERAGE(Sheet2!M4,Sheet3!M4)</f>
        <v>89.27833333333335</v>
      </c>
      <c r="L5" s="2">
        <v>0</v>
      </c>
      <c r="M5" s="7">
        <f>AVERAGE(Sheet2!M4,Sheet3!M4)</f>
        <v>89.27833333333335</v>
      </c>
      <c r="N5" s="2">
        <f t="shared" ref="N5:N23" si="1">RANK(M5,$M$4:$M$23,0)</f>
        <v>9</v>
      </c>
      <c r="O5" s="8">
        <f>AVERAGE(Sheet2!O4,Sheet3!O4)</f>
        <v>58.35</v>
      </c>
      <c r="P5" s="26">
        <f>AVERAGE(Sheet2!P4,Sheet3!P4)</f>
        <v>92.775000000000006</v>
      </c>
      <c r="Q5" s="7">
        <f>AVERAGE(Sheet2!Q4,Sheet3!Q4)</f>
        <v>68.677499999999995</v>
      </c>
      <c r="R5" s="7">
        <f>AVERAGE(Sheet2!R4,Sheet3!R4)</f>
        <v>85.039562500000017</v>
      </c>
      <c r="S5" s="3">
        <f t="shared" ref="S5:S23" si="2">RANK(R5,$R$4:$R$23,0)</f>
        <v>11</v>
      </c>
      <c r="T5" s="5"/>
      <c r="U5" s="5">
        <v>12</v>
      </c>
      <c r="V5" s="5"/>
      <c r="W5" s="5"/>
      <c r="X5" s="5"/>
      <c r="Y5" s="7">
        <f>AVERAGE(Sheet2!Y4,Sheet3!Y4)</f>
        <v>78</v>
      </c>
      <c r="Z5" s="2">
        <f t="shared" ref="Z5:Z23" si="3">RANK(Y5,$Y$4:$Y$23,0)</f>
        <v>9</v>
      </c>
      <c r="AA5" s="16"/>
    </row>
    <row r="6" spans="1:27" x14ac:dyDescent="0.25">
      <c r="A6" s="5">
        <v>1822030103</v>
      </c>
      <c r="B6" s="5" t="s">
        <v>30</v>
      </c>
      <c r="C6" s="5" t="s">
        <v>31</v>
      </c>
      <c r="D6" s="2">
        <f>AVERAGE(Sheet2!D5:D24,Sheet3!D5:D24)</f>
        <v>99</v>
      </c>
      <c r="E6" s="7">
        <f>AVERAGE(Sheet2!E5,Sheet3!E5)</f>
        <v>98.5</v>
      </c>
      <c r="F6" s="25">
        <f>AVERAGE(Sheet2!F5,Sheet3!F5)</f>
        <v>91</v>
      </c>
      <c r="G6" s="7">
        <f>AVERAGE(Sheet2!G5,Sheet3!G5)</f>
        <v>95.4</v>
      </c>
      <c r="H6" s="2">
        <f>AVERAGE(Sheet3!H5:H24)</f>
        <v>60</v>
      </c>
      <c r="I6" s="7">
        <f>AVERAGE(Sheet2!I5,Sheet3!I5)</f>
        <v>84.78</v>
      </c>
      <c r="J6" s="2">
        <f t="shared" si="0"/>
        <v>10</v>
      </c>
      <c r="K6" s="7">
        <f>AVERAGE(Sheet2!M5,Sheet3!M5)</f>
        <v>86.551666666666648</v>
      </c>
      <c r="L6" s="2">
        <v>0</v>
      </c>
      <c r="M6" s="7">
        <f>AVERAGE(Sheet2!M5,Sheet3!M5)</f>
        <v>86.551666666666648</v>
      </c>
      <c r="N6" s="2">
        <f t="shared" si="1"/>
        <v>11</v>
      </c>
      <c r="O6" s="8">
        <f>AVERAGE(Sheet2!O5,Sheet3!O5)</f>
        <v>76.849999999999994</v>
      </c>
      <c r="P6" s="26">
        <f>AVERAGE(Sheet2!P5,Sheet3!P5)</f>
        <v>93.35</v>
      </c>
      <c r="Q6" s="7">
        <f>AVERAGE(Sheet2!Q5,Sheet3!Q5)</f>
        <v>81.8</v>
      </c>
      <c r="R6" s="7">
        <f>AVERAGE(Sheet2!R5,Sheet3!R5)</f>
        <v>85.395999999999987</v>
      </c>
      <c r="S6" s="3">
        <f t="shared" si="2"/>
        <v>10</v>
      </c>
      <c r="T6" s="5"/>
      <c r="U6" s="5"/>
      <c r="V6" s="5"/>
      <c r="W6" s="5"/>
      <c r="X6" s="5"/>
      <c r="Y6" s="7">
        <f>AVERAGE(Sheet2!Y5,Sheet3!Y5)</f>
        <v>75</v>
      </c>
      <c r="Z6" s="2">
        <f t="shared" si="3"/>
        <v>16</v>
      </c>
      <c r="AA6" s="16"/>
    </row>
    <row r="7" spans="1:27" x14ac:dyDescent="0.25">
      <c r="A7" s="5">
        <v>1822030104</v>
      </c>
      <c r="B7" s="5" t="s">
        <v>32</v>
      </c>
      <c r="C7" s="5" t="s">
        <v>31</v>
      </c>
      <c r="D7" s="2">
        <f>AVERAGE(Sheet2!D6:D25,Sheet3!D6:D25)</f>
        <v>99</v>
      </c>
      <c r="E7" s="7">
        <f>AVERAGE(Sheet2!E6,Sheet3!E6)</f>
        <v>98.5</v>
      </c>
      <c r="F7" s="25">
        <f>AVERAGE(Sheet2!F6,Sheet3!F6)</f>
        <v>90</v>
      </c>
      <c r="G7" s="7">
        <f>AVERAGE(Sheet2!G6,Sheet3!G6)</f>
        <v>94.9</v>
      </c>
      <c r="H7" s="2">
        <f>AVERAGE(Sheet3!H6:H25)</f>
        <v>60</v>
      </c>
      <c r="I7" s="7">
        <f>AVERAGE(Sheet2!I6,Sheet3!I6)</f>
        <v>84.429999999999993</v>
      </c>
      <c r="J7" s="2">
        <f t="shared" si="0"/>
        <v>13</v>
      </c>
      <c r="K7" s="7">
        <f>AVERAGE(Sheet2!M6,Sheet3!M6)</f>
        <v>58.67</v>
      </c>
      <c r="L7" s="2">
        <v>0</v>
      </c>
      <c r="M7" s="7">
        <f>AVERAGE(Sheet2!M6,Sheet3!M6)</f>
        <v>58.67</v>
      </c>
      <c r="N7" s="2">
        <f t="shared" si="1"/>
        <v>20</v>
      </c>
      <c r="O7" s="8">
        <f>AVERAGE(Sheet2!O6,Sheet3!O6)</f>
        <v>77.099999999999994</v>
      </c>
      <c r="P7" s="26">
        <f>AVERAGE(Sheet2!P6,Sheet3!P6)</f>
        <v>91.75</v>
      </c>
      <c r="Q7" s="7">
        <f>AVERAGE(Sheet2!Q6,Sheet3!Q6)</f>
        <v>81.495000000000005</v>
      </c>
      <c r="R7" s="7">
        <f>AVERAGE(Sheet2!R6,Sheet3!R6)</f>
        <v>68.533749999999998</v>
      </c>
      <c r="S7" s="3">
        <f t="shared" si="2"/>
        <v>20</v>
      </c>
      <c r="T7" s="5"/>
      <c r="U7" s="5">
        <v>12</v>
      </c>
      <c r="V7" s="5"/>
      <c r="W7" s="5"/>
      <c r="X7" s="5"/>
      <c r="Y7" s="7">
        <f>AVERAGE(Sheet2!Y6,Sheet3!Y6)</f>
        <v>76.5</v>
      </c>
      <c r="Z7" s="2">
        <f t="shared" si="3"/>
        <v>12</v>
      </c>
      <c r="AA7" s="16"/>
    </row>
    <row r="8" spans="1:27" x14ac:dyDescent="0.25">
      <c r="A8" s="5">
        <v>1822030105</v>
      </c>
      <c r="B8" s="5" t="s">
        <v>33</v>
      </c>
      <c r="C8" s="5" t="s">
        <v>28</v>
      </c>
      <c r="D8" s="2">
        <f>AVERAGE(Sheet2!D7:D26,Sheet3!D7:D26)</f>
        <v>99</v>
      </c>
      <c r="E8" s="7">
        <f>AVERAGE(Sheet2!E7,Sheet3!E7)</f>
        <v>98.25</v>
      </c>
      <c r="F8" s="25">
        <f>AVERAGE(Sheet2!F7,Sheet3!F7)</f>
        <v>89</v>
      </c>
      <c r="G8" s="7">
        <f>AVERAGE(Sheet2!G7,Sheet3!G7)</f>
        <v>94.412499999999994</v>
      </c>
      <c r="H8" s="2">
        <f>AVERAGE(Sheet3!H7:H26)</f>
        <v>60</v>
      </c>
      <c r="I8" s="7">
        <f>AVERAGE(Sheet2!I7,Sheet3!I7)</f>
        <v>84.088750000000005</v>
      </c>
      <c r="J8" s="2">
        <f t="shared" si="0"/>
        <v>19</v>
      </c>
      <c r="K8" s="7">
        <f>AVERAGE(Sheet2!M7,Sheet3!M7)</f>
        <v>85.068333333333356</v>
      </c>
      <c r="L8" s="2">
        <v>0</v>
      </c>
      <c r="M8" s="7">
        <f>AVERAGE(Sheet2!M7,Sheet3!M7)</f>
        <v>85.068333333333356</v>
      </c>
      <c r="N8" s="2">
        <f t="shared" si="1"/>
        <v>13</v>
      </c>
      <c r="O8" s="8">
        <f>AVERAGE(Sheet2!O7,Sheet3!O7)</f>
        <v>65</v>
      </c>
      <c r="P8" s="26">
        <f>AVERAGE(Sheet2!P7,Sheet3!P7)</f>
        <v>92.825000000000003</v>
      </c>
      <c r="Q8" s="7">
        <f>AVERAGE(Sheet2!Q7,Sheet3!Q7)</f>
        <v>73.347499999999997</v>
      </c>
      <c r="R8" s="7">
        <f>AVERAGE(Sheet2!R7,Sheet3!R7)</f>
        <v>83.065312500000005</v>
      </c>
      <c r="S8" s="3">
        <f t="shared" si="2"/>
        <v>13</v>
      </c>
      <c r="T8" s="5"/>
      <c r="U8" s="5">
        <v>12</v>
      </c>
      <c r="V8" s="5"/>
      <c r="W8" s="5"/>
      <c r="X8" s="5"/>
      <c r="Y8" s="7">
        <f>AVERAGE(Sheet2!Y7,Sheet3!Y7)</f>
        <v>78</v>
      </c>
      <c r="Z8" s="2">
        <f t="shared" si="3"/>
        <v>9</v>
      </c>
      <c r="AA8" s="16"/>
    </row>
    <row r="9" spans="1:27" x14ac:dyDescent="0.25">
      <c r="A9" s="5">
        <v>1822030106</v>
      </c>
      <c r="B9" s="5" t="s">
        <v>34</v>
      </c>
      <c r="C9" s="5" t="s">
        <v>31</v>
      </c>
      <c r="D9" s="2">
        <f>AVERAGE(Sheet2!D8:D27,Sheet3!D8:D27)</f>
        <v>99</v>
      </c>
      <c r="E9" s="7">
        <f>AVERAGE(Sheet2!E8,Sheet3!E8)</f>
        <v>97.75</v>
      </c>
      <c r="F9" s="25">
        <f>AVERAGE(Sheet2!F8,Sheet3!F8)</f>
        <v>90</v>
      </c>
      <c r="G9" s="7">
        <f>AVERAGE(Sheet2!G8,Sheet3!G8)</f>
        <v>94.637500000000003</v>
      </c>
      <c r="H9" s="2">
        <f>AVERAGE(Sheet3!H8:H27)</f>
        <v>60</v>
      </c>
      <c r="I9" s="7">
        <f>AVERAGE(Sheet2!I8,Sheet3!I8)</f>
        <v>84.246250000000003</v>
      </c>
      <c r="J9" s="2">
        <f t="shared" si="0"/>
        <v>17</v>
      </c>
      <c r="K9" s="7">
        <f>AVERAGE(Sheet2!M8,Sheet3!M8)</f>
        <v>80.468333333333348</v>
      </c>
      <c r="L9" s="2">
        <v>0</v>
      </c>
      <c r="M9" s="7">
        <f>AVERAGE(Sheet2!M8,Sheet3!M8)</f>
        <v>80.468333333333348</v>
      </c>
      <c r="N9" s="2">
        <f t="shared" si="1"/>
        <v>15</v>
      </c>
      <c r="O9" s="8">
        <f>AVERAGE(Sheet2!O8,Sheet3!O8)</f>
        <v>75.650000000000006</v>
      </c>
      <c r="P9" s="26">
        <f>AVERAGE(Sheet2!P8,Sheet3!P8)</f>
        <v>93.424999999999997</v>
      </c>
      <c r="Q9" s="7">
        <f>AVERAGE(Sheet2!Q8,Sheet3!Q8)</f>
        <v>80.982499999999987</v>
      </c>
      <c r="R9" s="7">
        <f>AVERAGE(Sheet2!R8,Sheet3!R8)</f>
        <v>81.489937499999996</v>
      </c>
      <c r="S9" s="3">
        <f t="shared" si="2"/>
        <v>15</v>
      </c>
      <c r="T9" s="5"/>
      <c r="U9" s="5"/>
      <c r="V9" s="5"/>
      <c r="W9" s="5"/>
      <c r="X9" s="5"/>
      <c r="Y9" s="7">
        <f>AVERAGE(Sheet2!Y8,Sheet3!Y8)</f>
        <v>75</v>
      </c>
      <c r="Z9" s="2">
        <f t="shared" si="3"/>
        <v>16</v>
      </c>
      <c r="AA9" s="16"/>
    </row>
    <row r="10" spans="1:27" x14ac:dyDescent="0.25">
      <c r="A10" s="5">
        <v>1822030107</v>
      </c>
      <c r="B10" s="5" t="s">
        <v>35</v>
      </c>
      <c r="C10" s="5" t="s">
        <v>28</v>
      </c>
      <c r="D10" s="2">
        <f>AVERAGE(Sheet2!D9:D28,Sheet3!D9:D28)</f>
        <v>99</v>
      </c>
      <c r="E10" s="7">
        <f>AVERAGE(Sheet2!E9,Sheet3!E9)</f>
        <v>98.5</v>
      </c>
      <c r="F10" s="25">
        <f>AVERAGE(Sheet2!F9,Sheet3!F9)</f>
        <v>92</v>
      </c>
      <c r="G10" s="7">
        <f>AVERAGE(Sheet2!G9,Sheet3!G9)</f>
        <v>95.75</v>
      </c>
      <c r="H10" s="2">
        <f>AVERAGE(Sheet3!H9:H28)</f>
        <v>60</v>
      </c>
      <c r="I10" s="7">
        <f>AVERAGE(Sheet2!I9,Sheet3!I9)</f>
        <v>85.025000000000006</v>
      </c>
      <c r="J10" s="2">
        <f t="shared" si="0"/>
        <v>5</v>
      </c>
      <c r="K10" s="7">
        <f>AVERAGE(Sheet2!M9,Sheet3!M9)</f>
        <v>77.14500000000001</v>
      </c>
      <c r="L10" s="2">
        <v>0</v>
      </c>
      <c r="M10" s="7">
        <f>AVERAGE(Sheet2!M9,Sheet3!M9)</f>
        <v>77.14500000000001</v>
      </c>
      <c r="N10" s="2">
        <f t="shared" si="1"/>
        <v>19</v>
      </c>
      <c r="O10" s="8">
        <f>AVERAGE(Sheet2!O9,Sheet3!O9)</f>
        <v>65</v>
      </c>
      <c r="P10" s="26">
        <f>AVERAGE(Sheet2!P9,Sheet3!P9)</f>
        <v>94.474999999999994</v>
      </c>
      <c r="Q10" s="7">
        <f>AVERAGE(Sheet2!Q9,Sheet3!Q9)</f>
        <v>73.842500000000001</v>
      </c>
      <c r="R10" s="7">
        <f>AVERAGE(Sheet2!R9,Sheet3!R9)</f>
        <v>78.619624999999999</v>
      </c>
      <c r="S10" s="3">
        <f t="shared" si="2"/>
        <v>18</v>
      </c>
      <c r="T10" s="5"/>
      <c r="U10" s="5"/>
      <c r="V10" s="5"/>
      <c r="W10" s="5"/>
      <c r="X10" s="5"/>
      <c r="Y10" s="7">
        <f>AVERAGE(Sheet2!Y9,Sheet3!Y9)</f>
        <v>75</v>
      </c>
      <c r="Z10" s="2">
        <f t="shared" si="3"/>
        <v>16</v>
      </c>
      <c r="AA10" s="16"/>
    </row>
    <row r="11" spans="1:27" x14ac:dyDescent="0.25">
      <c r="A11" s="5">
        <v>1822030108</v>
      </c>
      <c r="B11" s="5" t="s">
        <v>36</v>
      </c>
      <c r="C11" s="5" t="s">
        <v>31</v>
      </c>
      <c r="D11" s="2">
        <f>AVERAGE(Sheet2!D10:D29,Sheet3!D10:D29)</f>
        <v>99</v>
      </c>
      <c r="E11" s="7">
        <f>AVERAGE(Sheet2!E10,Sheet3!E10)</f>
        <v>98.5</v>
      </c>
      <c r="F11" s="25">
        <f>AVERAGE(Sheet2!F10,Sheet3!F10)</f>
        <v>92</v>
      </c>
      <c r="G11" s="7">
        <f>AVERAGE(Sheet2!G10,Sheet3!G10)</f>
        <v>95.75</v>
      </c>
      <c r="H11" s="2">
        <f>AVERAGE(Sheet3!H10:H29)</f>
        <v>60</v>
      </c>
      <c r="I11" s="7">
        <f>AVERAGE(Sheet2!I10,Sheet3!I10)</f>
        <v>85.025000000000006</v>
      </c>
      <c r="J11" s="2">
        <f t="shared" si="0"/>
        <v>5</v>
      </c>
      <c r="K11" s="7">
        <f>AVERAGE(Sheet2!M10,Sheet3!M10)</f>
        <v>78.811666666666653</v>
      </c>
      <c r="L11" s="2">
        <v>0</v>
      </c>
      <c r="M11" s="7">
        <f>AVERAGE(Sheet2!M10,Sheet3!M10)</f>
        <v>78.811666666666653</v>
      </c>
      <c r="N11" s="2">
        <f t="shared" si="1"/>
        <v>17</v>
      </c>
      <c r="O11" s="8">
        <f>AVERAGE(Sheet2!O10,Sheet3!O10)</f>
        <v>69.400000000000006</v>
      </c>
      <c r="P11" s="26">
        <f>AVERAGE(Sheet2!P10,Sheet3!P10)</f>
        <v>94.2</v>
      </c>
      <c r="Q11" s="7">
        <f>AVERAGE(Sheet2!Q10,Sheet3!Q10)</f>
        <v>76.84</v>
      </c>
      <c r="R11" s="7">
        <f>AVERAGE(Sheet2!R10,Sheet3!R10)</f>
        <v>80.069249999999982</v>
      </c>
      <c r="S11" s="3">
        <f t="shared" si="2"/>
        <v>16</v>
      </c>
      <c r="T11" s="5">
        <v>8</v>
      </c>
      <c r="U11" s="5"/>
      <c r="V11" s="5">
        <v>30</v>
      </c>
      <c r="W11" s="5"/>
      <c r="X11" s="5"/>
      <c r="Y11" s="7">
        <f>AVERAGE(Sheet2!Y10,Sheet3!Y10)</f>
        <v>78.45</v>
      </c>
      <c r="Z11" s="2">
        <f t="shared" si="3"/>
        <v>8</v>
      </c>
      <c r="AA11" s="16"/>
    </row>
    <row r="12" spans="1:27" x14ac:dyDescent="0.25">
      <c r="A12" s="5">
        <v>1822030109</v>
      </c>
      <c r="B12" s="5" t="s">
        <v>37</v>
      </c>
      <c r="C12" s="5" t="s">
        <v>31</v>
      </c>
      <c r="D12" s="2">
        <f>AVERAGE(Sheet2!D11:D30,Sheet3!D11:D30)</f>
        <v>99</v>
      </c>
      <c r="E12" s="7">
        <f>AVERAGE(Sheet2!E11,Sheet3!E11)</f>
        <v>98.25</v>
      </c>
      <c r="F12" s="25">
        <f>AVERAGE(Sheet2!F11,Sheet3!F11)</f>
        <v>90</v>
      </c>
      <c r="G12" s="7">
        <f>AVERAGE(Sheet2!G11,Sheet3!G11)</f>
        <v>94.762500000000003</v>
      </c>
      <c r="H12" s="2">
        <f>AVERAGE(Sheet3!H11:H30)</f>
        <v>60</v>
      </c>
      <c r="I12" s="7">
        <f>AVERAGE(Sheet2!I11,Sheet3!I11)</f>
        <v>84.333750000000009</v>
      </c>
      <c r="J12" s="2">
        <f t="shared" si="0"/>
        <v>15</v>
      </c>
      <c r="K12" s="7">
        <f>AVERAGE(Sheet2!M11,Sheet3!M11)</f>
        <v>91.766666666666652</v>
      </c>
      <c r="L12" s="2">
        <v>0</v>
      </c>
      <c r="M12" s="7">
        <f>AVERAGE(Sheet2!M11,Sheet3!M11)</f>
        <v>91.766666666666652</v>
      </c>
      <c r="N12" s="2">
        <f t="shared" si="1"/>
        <v>4</v>
      </c>
      <c r="O12" s="8">
        <f>AVERAGE(Sheet2!O11,Sheet3!O11)</f>
        <v>68</v>
      </c>
      <c r="P12" s="26">
        <f>AVERAGE(Sheet2!P11,Sheet3!P11)</f>
        <v>93.5</v>
      </c>
      <c r="Q12" s="7">
        <f>AVERAGE(Sheet2!Q11,Sheet3!Q11)</f>
        <v>75.649999999999991</v>
      </c>
      <c r="R12" s="7">
        <f>AVERAGE(Sheet2!R11,Sheet3!R11)</f>
        <v>87.490937499999973</v>
      </c>
      <c r="S12" s="3">
        <f t="shared" si="2"/>
        <v>6</v>
      </c>
      <c r="T12" s="5"/>
      <c r="U12" s="5">
        <v>12</v>
      </c>
      <c r="V12" s="5"/>
      <c r="W12" s="5"/>
      <c r="X12" s="5"/>
      <c r="Y12" s="7">
        <f>AVERAGE(Sheet2!Y11,Sheet3!Y11)</f>
        <v>76.5</v>
      </c>
      <c r="Z12" s="2">
        <f t="shared" si="3"/>
        <v>12</v>
      </c>
      <c r="AA12" s="16"/>
    </row>
    <row r="13" spans="1:27" x14ac:dyDescent="0.25">
      <c r="A13" s="5">
        <v>1822030110</v>
      </c>
      <c r="B13" s="5" t="s">
        <v>38</v>
      </c>
      <c r="C13" s="5" t="s">
        <v>31</v>
      </c>
      <c r="D13" s="2">
        <f>AVERAGE(Sheet2!D12:D31,Sheet3!D12:D31)</f>
        <v>99</v>
      </c>
      <c r="E13" s="7">
        <f>AVERAGE(Sheet2!E12,Sheet3!E12)</f>
        <v>98.5</v>
      </c>
      <c r="F13" s="25">
        <f>AVERAGE(Sheet2!F12,Sheet3!F12)</f>
        <v>90</v>
      </c>
      <c r="G13" s="7">
        <f>AVERAGE(Sheet2!G12,Sheet3!G12)</f>
        <v>94.9</v>
      </c>
      <c r="H13" s="2">
        <f>AVERAGE(Sheet3!H12:H31)</f>
        <v>60</v>
      </c>
      <c r="I13" s="7">
        <f>AVERAGE(Sheet2!I12,Sheet3!I12)</f>
        <v>84.429999999999993</v>
      </c>
      <c r="J13" s="2">
        <f t="shared" si="0"/>
        <v>13</v>
      </c>
      <c r="K13" s="7">
        <f>AVERAGE(Sheet2!M12,Sheet3!M12)</f>
        <v>90.458333333333343</v>
      </c>
      <c r="L13" s="2">
        <v>0</v>
      </c>
      <c r="M13" s="7">
        <f>AVERAGE(Sheet2!M12,Sheet3!M12)</f>
        <v>90.458333333333343</v>
      </c>
      <c r="N13" s="2">
        <f t="shared" si="1"/>
        <v>6</v>
      </c>
      <c r="O13" s="8">
        <f>AVERAGE(Sheet2!O12,Sheet3!O12)</f>
        <v>61.95</v>
      </c>
      <c r="P13" s="26">
        <f>AVERAGE(Sheet2!P12,Sheet3!P12)</f>
        <v>93.424999999999997</v>
      </c>
      <c r="Q13" s="7">
        <f>AVERAGE(Sheet2!Q12,Sheet3!Q12)</f>
        <v>71.392499999999984</v>
      </c>
      <c r="R13" s="7">
        <f>AVERAGE(Sheet2!R12,Sheet3!R12)</f>
        <v>86.091374999999999</v>
      </c>
      <c r="S13" s="3">
        <f t="shared" si="2"/>
        <v>8</v>
      </c>
      <c r="T13" s="5"/>
      <c r="U13" s="5"/>
      <c r="V13" s="5"/>
      <c r="W13" s="5"/>
      <c r="X13" s="5"/>
      <c r="Y13" s="7">
        <f>AVERAGE(Sheet2!Y12,Sheet3!Y12)</f>
        <v>75</v>
      </c>
      <c r="Z13" s="2">
        <f t="shared" si="3"/>
        <v>16</v>
      </c>
      <c r="AA13" s="16"/>
    </row>
    <row r="14" spans="1:27" x14ac:dyDescent="0.25">
      <c r="A14" s="5">
        <v>1822030111</v>
      </c>
      <c r="B14" s="5" t="s">
        <v>39</v>
      </c>
      <c r="C14" s="5" t="s">
        <v>31</v>
      </c>
      <c r="D14" s="2">
        <f>AVERAGE(Sheet2!D13:D32,Sheet3!D13:D32)</f>
        <v>99</v>
      </c>
      <c r="E14" s="7">
        <f>AVERAGE(Sheet2!E13,Sheet3!E13)</f>
        <v>98.5</v>
      </c>
      <c r="F14" s="25">
        <f>AVERAGE(Sheet2!F13,Sheet3!F13)</f>
        <v>90</v>
      </c>
      <c r="G14" s="7">
        <f>AVERAGE(Sheet2!G13,Sheet3!G13)</f>
        <v>95.05</v>
      </c>
      <c r="H14" s="2">
        <f>AVERAGE(Sheet3!H13:H32)</f>
        <v>60</v>
      </c>
      <c r="I14" s="7">
        <f>AVERAGE(Sheet2!I13,Sheet3!I13)</f>
        <v>84.534999999999997</v>
      </c>
      <c r="J14" s="2">
        <f t="shared" si="0"/>
        <v>12</v>
      </c>
      <c r="K14" s="7">
        <f>AVERAGE(Sheet2!M13,Sheet3!M13)</f>
        <v>91.393333333333345</v>
      </c>
      <c r="L14" s="2">
        <v>0</v>
      </c>
      <c r="M14" s="7">
        <f>AVERAGE(Sheet2!M13,Sheet3!M13)</f>
        <v>91.393333333333345</v>
      </c>
      <c r="N14" s="2">
        <f t="shared" si="1"/>
        <v>5</v>
      </c>
      <c r="O14" s="8">
        <f>AVERAGE(Sheet2!O13,Sheet3!O13)</f>
        <v>76.2</v>
      </c>
      <c r="P14" s="26">
        <f>AVERAGE(Sheet2!P13,Sheet3!P13)</f>
        <v>93.424999999999997</v>
      </c>
      <c r="Q14" s="7">
        <f>AVERAGE(Sheet2!Q13,Sheet3!Q13)</f>
        <v>81.367499999999993</v>
      </c>
      <c r="R14" s="7">
        <f>AVERAGE(Sheet2!R13,Sheet3!R13)</f>
        <v>88.174875000000014</v>
      </c>
      <c r="S14" s="3">
        <f t="shared" si="2"/>
        <v>4</v>
      </c>
      <c r="T14" s="5"/>
      <c r="U14" s="5"/>
      <c r="V14" s="5"/>
      <c r="W14" s="5"/>
      <c r="X14" s="5"/>
      <c r="Y14" s="7">
        <f>AVERAGE(Sheet2!Y13,Sheet3!Y13)</f>
        <v>75</v>
      </c>
      <c r="Z14" s="2">
        <f t="shared" si="3"/>
        <v>16</v>
      </c>
      <c r="AA14" s="16"/>
    </row>
    <row r="15" spans="1:27" x14ac:dyDescent="0.25">
      <c r="A15" s="5">
        <v>1822030112</v>
      </c>
      <c r="B15" s="5" t="s">
        <v>40</v>
      </c>
      <c r="C15" s="5" t="s">
        <v>31</v>
      </c>
      <c r="D15" s="2">
        <f>AVERAGE(Sheet2!D14:D33,Sheet3!D14:D33)</f>
        <v>99</v>
      </c>
      <c r="E15" s="7">
        <f>AVERAGE(Sheet2!E14,Sheet3!E14)</f>
        <v>98</v>
      </c>
      <c r="F15" s="25">
        <f>AVERAGE(Sheet2!F14,Sheet3!F14)</f>
        <v>89</v>
      </c>
      <c r="G15" s="7">
        <f>AVERAGE(Sheet2!G14,Sheet3!G14)</f>
        <v>94.275000000000006</v>
      </c>
      <c r="H15" s="2">
        <f>AVERAGE(Sheet3!H14:H33)</f>
        <v>60</v>
      </c>
      <c r="I15" s="7">
        <f>AVERAGE(Sheet2!I14,Sheet3!I14)</f>
        <v>83.992499999999993</v>
      </c>
      <c r="J15" s="2">
        <f t="shared" si="0"/>
        <v>20</v>
      </c>
      <c r="K15" s="7">
        <f>AVERAGE(Sheet2!M14,Sheet3!M14)</f>
        <v>94.15</v>
      </c>
      <c r="L15" s="2">
        <v>0</v>
      </c>
      <c r="M15" s="7">
        <f>AVERAGE(Sheet2!M14,Sheet3!M14)</f>
        <v>94.15</v>
      </c>
      <c r="N15" s="2">
        <f t="shared" si="1"/>
        <v>2</v>
      </c>
      <c r="O15" s="8">
        <f>AVERAGE(Sheet2!O14,Sheet3!O14)</f>
        <v>72.95</v>
      </c>
      <c r="P15" s="26">
        <f>AVERAGE(Sheet2!P14,Sheet3!P14)</f>
        <v>92.575000000000003</v>
      </c>
      <c r="Q15" s="7">
        <f>AVERAGE(Sheet2!Q14,Sheet3!Q14)</f>
        <v>78.837500000000006</v>
      </c>
      <c r="R15" s="7">
        <f>AVERAGE(Sheet2!R14,Sheet3!R14)</f>
        <v>89.313749999999999</v>
      </c>
      <c r="S15" s="3">
        <f t="shared" si="2"/>
        <v>2</v>
      </c>
      <c r="T15" s="5"/>
      <c r="U15" s="5"/>
      <c r="V15" s="5"/>
      <c r="W15" s="5"/>
      <c r="X15" s="5"/>
      <c r="Y15" s="7">
        <f>AVERAGE(Sheet2!Y14,Sheet3!Y14)</f>
        <v>76.5</v>
      </c>
      <c r="Z15" s="2">
        <f t="shared" si="3"/>
        <v>12</v>
      </c>
      <c r="AA15" s="16"/>
    </row>
    <row r="16" spans="1:27" x14ac:dyDescent="0.25">
      <c r="A16" s="5">
        <v>1822030113</v>
      </c>
      <c r="B16" s="5" t="s">
        <v>41</v>
      </c>
      <c r="C16" s="5" t="s">
        <v>31</v>
      </c>
      <c r="D16" s="2">
        <f>AVERAGE(Sheet2!D15:D34,Sheet3!D15:D34)</f>
        <v>99</v>
      </c>
      <c r="E16" s="7">
        <f>AVERAGE(Sheet2!E15,Sheet3!E15)</f>
        <v>99</v>
      </c>
      <c r="F16" s="25">
        <f>AVERAGE(Sheet2!F15,Sheet3!F15)</f>
        <v>91</v>
      </c>
      <c r="G16" s="7">
        <f>AVERAGE(Sheet2!G15,Sheet3!G15)</f>
        <v>95.674999999999997</v>
      </c>
      <c r="H16" s="2">
        <f>AVERAGE(Sheet3!H15:H34)</f>
        <v>60</v>
      </c>
      <c r="I16" s="7">
        <f>AVERAGE(Sheet2!I15,Sheet3!I15)</f>
        <v>84.972499999999997</v>
      </c>
      <c r="J16" s="2">
        <f t="shared" si="0"/>
        <v>7</v>
      </c>
      <c r="K16" s="7">
        <f>AVERAGE(Sheet2!M15,Sheet3!M15)</f>
        <v>82.51333333333335</v>
      </c>
      <c r="L16" s="2">
        <v>0</v>
      </c>
      <c r="M16" s="7">
        <f>AVERAGE(Sheet2!M15,Sheet3!M15)</f>
        <v>82.51333333333335</v>
      </c>
      <c r="N16" s="2">
        <f t="shared" si="1"/>
        <v>14</v>
      </c>
      <c r="O16" s="8">
        <f>AVERAGE(Sheet2!O15,Sheet3!O15)</f>
        <v>65</v>
      </c>
      <c r="P16" s="26">
        <f>AVERAGE(Sheet2!P15,Sheet3!P15)</f>
        <v>94.625</v>
      </c>
      <c r="Q16" s="7">
        <f>AVERAGE(Sheet2!Q15,Sheet3!Q15)</f>
        <v>73.887500000000003</v>
      </c>
      <c r="R16" s="7">
        <f>AVERAGE(Sheet2!R15,Sheet3!R15)</f>
        <v>81.834249999999997</v>
      </c>
      <c r="S16" s="3">
        <f t="shared" si="2"/>
        <v>14</v>
      </c>
      <c r="T16" s="5">
        <v>8</v>
      </c>
      <c r="U16" s="5">
        <v>36</v>
      </c>
      <c r="V16" s="5"/>
      <c r="W16" s="5">
        <v>2.4</v>
      </c>
      <c r="X16" s="5">
        <v>5</v>
      </c>
      <c r="Y16" s="7">
        <f>AVERAGE(Sheet2!Y15,Sheet3!Y15)</f>
        <v>81.254999999999995</v>
      </c>
      <c r="Z16" s="2">
        <f t="shared" si="3"/>
        <v>4</v>
      </c>
      <c r="AA16" s="16"/>
    </row>
    <row r="17" spans="1:27" x14ac:dyDescent="0.25">
      <c r="A17" s="5">
        <v>1822030114</v>
      </c>
      <c r="B17" s="5" t="s">
        <v>42</v>
      </c>
      <c r="C17" s="5" t="s">
        <v>31</v>
      </c>
      <c r="D17" s="2">
        <f>AVERAGE(Sheet2!D16:D35,Sheet3!D16:D35)</f>
        <v>99</v>
      </c>
      <c r="E17" s="7">
        <f>AVERAGE(Sheet2!E16,Sheet3!E16)</f>
        <v>98.75</v>
      </c>
      <c r="F17" s="25">
        <f>AVERAGE(Sheet2!F16,Sheet3!F16)</f>
        <v>92</v>
      </c>
      <c r="G17" s="7">
        <f>AVERAGE(Sheet2!G16,Sheet3!G16)</f>
        <v>95.887500000000003</v>
      </c>
      <c r="H17" s="2">
        <f>AVERAGE(Sheet3!H16:H35)</f>
        <v>60</v>
      </c>
      <c r="I17" s="7">
        <f>AVERAGE(Sheet2!I16,Sheet3!I16)</f>
        <v>85.121250000000003</v>
      </c>
      <c r="J17" s="2">
        <f t="shared" si="0"/>
        <v>4</v>
      </c>
      <c r="K17" s="7">
        <f>AVERAGE(Sheet2!M16,Sheet3!M16)</f>
        <v>93.316666666666649</v>
      </c>
      <c r="L17" s="2">
        <v>0</v>
      </c>
      <c r="M17" s="7">
        <f>AVERAGE(Sheet2!M16,Sheet3!M16)</f>
        <v>93.316666666666649</v>
      </c>
      <c r="N17" s="2">
        <f t="shared" si="1"/>
        <v>3</v>
      </c>
      <c r="O17" s="8">
        <f>AVERAGE(Sheet2!O16,Sheet3!O16)</f>
        <v>64.300000000000011</v>
      </c>
      <c r="P17" s="26">
        <f>AVERAGE(Sheet2!P16,Sheet3!P16)</f>
        <v>95.3</v>
      </c>
      <c r="Q17" s="7">
        <f>AVERAGE(Sheet2!Q16,Sheet3!Q16)</f>
        <v>73.599999999999994</v>
      </c>
      <c r="R17" s="7">
        <f>AVERAGE(Sheet2!R16,Sheet3!R16)</f>
        <v>88.310312499999981</v>
      </c>
      <c r="S17" s="3">
        <f t="shared" si="2"/>
        <v>3</v>
      </c>
      <c r="T17" s="5">
        <v>5</v>
      </c>
      <c r="U17" s="5">
        <v>36</v>
      </c>
      <c r="V17" s="5">
        <v>43</v>
      </c>
      <c r="W17" s="5"/>
      <c r="X17" s="5"/>
      <c r="Y17" s="7">
        <f>AVERAGE(Sheet2!Y16,Sheet3!Y16)</f>
        <v>83.474999999999994</v>
      </c>
      <c r="Z17" s="2">
        <f t="shared" si="3"/>
        <v>3</v>
      </c>
      <c r="AA17" s="16"/>
    </row>
    <row r="18" spans="1:27" x14ac:dyDescent="0.25">
      <c r="A18" s="5">
        <v>1822030115</v>
      </c>
      <c r="B18" s="5" t="s">
        <v>43</v>
      </c>
      <c r="C18" s="5" t="s">
        <v>31</v>
      </c>
      <c r="D18" s="2">
        <f>AVERAGE(Sheet2!D17:D36,Sheet3!D17:D36)</f>
        <v>99</v>
      </c>
      <c r="E18" s="7">
        <f>AVERAGE(Sheet2!E17,Sheet3!E17)</f>
        <v>99</v>
      </c>
      <c r="F18" s="25">
        <f>AVERAGE(Sheet2!F17,Sheet3!F17)</f>
        <v>91</v>
      </c>
      <c r="G18" s="7">
        <f>AVERAGE(Sheet2!G17,Sheet3!G17)</f>
        <v>95.674999999999997</v>
      </c>
      <c r="H18" s="2">
        <f>AVERAGE(Sheet3!H17:H36)</f>
        <v>60</v>
      </c>
      <c r="I18" s="7">
        <f>AVERAGE(Sheet2!I17,Sheet3!I17)</f>
        <v>84.972499999999997</v>
      </c>
      <c r="J18" s="2">
        <f t="shared" si="0"/>
        <v>7</v>
      </c>
      <c r="K18" s="7">
        <f>AVERAGE(Sheet2!M17,Sheet3!M17)</f>
        <v>90.4</v>
      </c>
      <c r="L18" s="2">
        <v>0</v>
      </c>
      <c r="M18" s="7">
        <f>AVERAGE(Sheet2!M17,Sheet3!M17)</f>
        <v>90.4</v>
      </c>
      <c r="N18" s="2">
        <f t="shared" si="1"/>
        <v>8</v>
      </c>
      <c r="O18" s="8">
        <f>AVERAGE(Sheet2!O17,Sheet3!O17)</f>
        <v>74.599999999999994</v>
      </c>
      <c r="P18" s="26">
        <f>AVERAGE(Sheet2!P17,Sheet3!P17)</f>
        <v>93.924999999999997</v>
      </c>
      <c r="Q18" s="7">
        <f>AVERAGE(Sheet2!Q17,Sheet3!Q17)</f>
        <v>80.397499999999994</v>
      </c>
      <c r="R18" s="7">
        <f>AVERAGE(Sheet2!R17,Sheet3!R17)</f>
        <v>87.542749999999984</v>
      </c>
      <c r="S18" s="3">
        <f t="shared" si="2"/>
        <v>5</v>
      </c>
      <c r="T18" s="5"/>
      <c r="U18" s="5">
        <v>12</v>
      </c>
      <c r="V18" s="5"/>
      <c r="W18" s="5"/>
      <c r="X18" s="5">
        <v>14</v>
      </c>
      <c r="Y18" s="7">
        <f>AVERAGE(Sheet2!Y17,Sheet3!Y17)</f>
        <v>79.05</v>
      </c>
      <c r="Z18" s="2">
        <f t="shared" si="3"/>
        <v>7</v>
      </c>
      <c r="AA18" s="16"/>
    </row>
    <row r="19" spans="1:27" x14ac:dyDescent="0.25">
      <c r="A19" s="5">
        <v>1822030116</v>
      </c>
      <c r="B19" s="5" t="s">
        <v>44</v>
      </c>
      <c r="C19" s="5" t="s">
        <v>31</v>
      </c>
      <c r="D19" s="2">
        <f>AVERAGE(Sheet2!D18:D37,Sheet3!D18:D37)</f>
        <v>99</v>
      </c>
      <c r="E19" s="7">
        <f>AVERAGE(Sheet2!E18,Sheet3!E18)</f>
        <v>99</v>
      </c>
      <c r="F19" s="25">
        <f>AVERAGE(Sheet2!F18,Sheet3!F18)</f>
        <v>93.5</v>
      </c>
      <c r="G19" s="7">
        <f>AVERAGE(Sheet2!G18,Sheet3!G18)</f>
        <v>96.775000000000006</v>
      </c>
      <c r="H19" s="2">
        <f>AVERAGE(Sheet3!H18:H37)</f>
        <v>60</v>
      </c>
      <c r="I19" s="7">
        <f>AVERAGE(Sheet2!I18,Sheet3!I18)</f>
        <v>85.742499999999993</v>
      </c>
      <c r="J19" s="2">
        <f t="shared" si="0"/>
        <v>1</v>
      </c>
      <c r="K19" s="7">
        <f>AVERAGE(Sheet2!M18,Sheet3!M18)</f>
        <v>90.413333333333355</v>
      </c>
      <c r="L19" s="2">
        <v>0</v>
      </c>
      <c r="M19" s="7">
        <f>AVERAGE(Sheet2!M18,Sheet3!M18)</f>
        <v>90.413333333333355</v>
      </c>
      <c r="N19" s="2">
        <f t="shared" si="1"/>
        <v>7</v>
      </c>
      <c r="O19" s="8">
        <f>AVERAGE(Sheet2!O18,Sheet3!O18)</f>
        <v>70.5</v>
      </c>
      <c r="P19" s="26">
        <f>AVERAGE(Sheet2!P18,Sheet3!P18)</f>
        <v>94.85</v>
      </c>
      <c r="Q19" s="7">
        <f>AVERAGE(Sheet2!Q18,Sheet3!Q18)</f>
        <v>77.805000000000007</v>
      </c>
      <c r="R19" s="7">
        <f>AVERAGE(Sheet2!R18,Sheet3!R18)</f>
        <v>87.354375000000005</v>
      </c>
      <c r="S19" s="3">
        <f t="shared" si="2"/>
        <v>7</v>
      </c>
      <c r="T19" s="5"/>
      <c r="U19" s="5">
        <v>12</v>
      </c>
      <c r="V19" s="5">
        <v>40</v>
      </c>
      <c r="W19" s="5"/>
      <c r="X19" s="5">
        <v>14</v>
      </c>
      <c r="Y19" s="7">
        <f>AVERAGE(Sheet2!Y18,Sheet3!Y18)</f>
        <v>80.55</v>
      </c>
      <c r="Z19" s="2">
        <f t="shared" si="3"/>
        <v>5</v>
      </c>
      <c r="AA19" s="16"/>
    </row>
    <row r="20" spans="1:27" x14ac:dyDescent="0.25">
      <c r="A20" s="5">
        <v>1822030117</v>
      </c>
      <c r="B20" s="5" t="s">
        <v>45</v>
      </c>
      <c r="C20" s="5" t="s">
        <v>28</v>
      </c>
      <c r="D20" s="2">
        <f>AVERAGE(Sheet2!D19:D38,Sheet3!D19:D38)</f>
        <v>99</v>
      </c>
      <c r="E20" s="7">
        <f>AVERAGE(Sheet2!E19,Sheet3!E19)</f>
        <v>98</v>
      </c>
      <c r="F20" s="25">
        <f>AVERAGE(Sheet2!F19,Sheet3!F19)</f>
        <v>90</v>
      </c>
      <c r="G20" s="7">
        <f>AVERAGE(Sheet2!G19,Sheet3!G19)</f>
        <v>94.625</v>
      </c>
      <c r="H20" s="2">
        <f>AVERAGE(Sheet3!H19:H38)</f>
        <v>60</v>
      </c>
      <c r="I20" s="7">
        <f>AVERAGE(Sheet2!I19,Sheet3!I19)</f>
        <v>84.237499999999997</v>
      </c>
      <c r="J20" s="2">
        <f t="shared" si="0"/>
        <v>18</v>
      </c>
      <c r="K20" s="7">
        <f>AVERAGE(Sheet2!M19,Sheet3!M19)</f>
        <v>78.575000000000003</v>
      </c>
      <c r="L20" s="2">
        <v>0</v>
      </c>
      <c r="M20" s="7">
        <f>AVERAGE(Sheet2!M19,Sheet3!M19)</f>
        <v>78.575000000000003</v>
      </c>
      <c r="N20" s="2">
        <f t="shared" si="1"/>
        <v>18</v>
      </c>
      <c r="O20" s="8">
        <f>AVERAGE(Sheet2!O19,Sheet3!O19)</f>
        <v>58.6</v>
      </c>
      <c r="P20" s="26">
        <f>AVERAGE(Sheet2!P19,Sheet3!P19)</f>
        <v>91.825000000000003</v>
      </c>
      <c r="Q20" s="7">
        <f>AVERAGE(Sheet2!Q19,Sheet3!Q19)</f>
        <v>68.567499999999995</v>
      </c>
      <c r="R20" s="7">
        <f>AVERAGE(Sheet2!R19,Sheet3!R19)</f>
        <v>78.489499999999992</v>
      </c>
      <c r="S20" s="3">
        <f t="shared" si="2"/>
        <v>19</v>
      </c>
      <c r="T20" s="5"/>
      <c r="U20" s="5">
        <v>12</v>
      </c>
      <c r="V20" s="5"/>
      <c r="W20" s="5"/>
      <c r="X20" s="5"/>
      <c r="Y20" s="7">
        <f>AVERAGE(Sheet2!Y19,Sheet3!Y19)</f>
        <v>76.5</v>
      </c>
      <c r="Z20" s="2">
        <f t="shared" si="3"/>
        <v>12</v>
      </c>
      <c r="AA20" s="16"/>
    </row>
    <row r="21" spans="1:27" x14ac:dyDescent="0.25">
      <c r="A21" s="3">
        <v>1822030118</v>
      </c>
      <c r="B21" s="3" t="s">
        <v>46</v>
      </c>
      <c r="C21" s="3" t="s">
        <v>31</v>
      </c>
      <c r="D21" s="2">
        <f>AVERAGE(Sheet2!D20:D39,Sheet3!D20:D39)</f>
        <v>99</v>
      </c>
      <c r="E21" s="7">
        <f>AVERAGE(Sheet2!E20,Sheet3!E20)</f>
        <v>98.75</v>
      </c>
      <c r="F21" s="25">
        <f>AVERAGE(Sheet2!F20,Sheet3!F20)</f>
        <v>91.5</v>
      </c>
      <c r="G21" s="7">
        <f>AVERAGE(Sheet2!G20,Sheet3!G20)</f>
        <v>95.9375</v>
      </c>
      <c r="H21" s="2">
        <f>AVERAGE(Sheet3!H20:H39)</f>
        <v>60</v>
      </c>
      <c r="I21" s="7">
        <f>AVERAGE(Sheet2!I20,Sheet3!I20)</f>
        <v>85.15625</v>
      </c>
      <c r="J21" s="2">
        <f t="shared" si="0"/>
        <v>3</v>
      </c>
      <c r="K21" s="7">
        <f>AVERAGE(Sheet2!M20,Sheet3!M20)</f>
        <v>94.40833333333336</v>
      </c>
      <c r="L21" s="2">
        <v>0</v>
      </c>
      <c r="M21" s="7">
        <f>AVERAGE(Sheet2!M20,Sheet3!M20)</f>
        <v>94.40833333333336</v>
      </c>
      <c r="N21" s="2">
        <f t="shared" si="1"/>
        <v>1</v>
      </c>
      <c r="O21" s="8">
        <f>AVERAGE(Sheet2!O20,Sheet3!O20)</f>
        <v>78.949999999999989</v>
      </c>
      <c r="P21" s="26">
        <f>AVERAGE(Sheet2!P20,Sheet3!P20)</f>
        <v>94.924999999999997</v>
      </c>
      <c r="Q21" s="7">
        <f>AVERAGE(Sheet2!Q20,Sheet3!Q20)</f>
        <v>83.742499999999993</v>
      </c>
      <c r="R21" s="7">
        <f>AVERAGE(Sheet2!R20,Sheet3!R20)</f>
        <v>90.495437500000008</v>
      </c>
      <c r="S21" s="3">
        <f t="shared" si="2"/>
        <v>1</v>
      </c>
      <c r="T21" s="3"/>
      <c r="U21" s="3">
        <v>36</v>
      </c>
      <c r="V21" s="3">
        <v>30</v>
      </c>
      <c r="W21" s="3"/>
      <c r="X21" s="3">
        <v>14</v>
      </c>
      <c r="Y21" s="7">
        <f>AVERAGE(Sheet2!Y20,Sheet3!Y20)</f>
        <v>84.3</v>
      </c>
      <c r="Z21" s="2">
        <f t="shared" si="3"/>
        <v>2</v>
      </c>
      <c r="AA21" s="16"/>
    </row>
    <row r="22" spans="1:27" x14ac:dyDescent="0.25">
      <c r="A22" s="3">
        <v>1822030119</v>
      </c>
      <c r="B22" s="3" t="s">
        <v>47</v>
      </c>
      <c r="C22" s="3" t="s">
        <v>31</v>
      </c>
      <c r="D22" s="2">
        <f>AVERAGE(Sheet2!D21:D40,Sheet3!D21:D40)</f>
        <v>99</v>
      </c>
      <c r="E22" s="7">
        <f>AVERAGE(Sheet2!E21,Sheet3!E21)</f>
        <v>98.75</v>
      </c>
      <c r="F22" s="25">
        <f>AVERAGE(Sheet2!F21,Sheet3!F21)</f>
        <v>89</v>
      </c>
      <c r="G22" s="7">
        <f>AVERAGE(Sheet2!G21,Sheet3!G21)</f>
        <v>94.6875</v>
      </c>
      <c r="H22" s="2">
        <f>AVERAGE(Sheet3!H21:H40)</f>
        <v>60</v>
      </c>
      <c r="I22" s="7">
        <f>AVERAGE(Sheet2!I21,Sheet3!I21)</f>
        <v>84.28125</v>
      </c>
      <c r="J22" s="2">
        <f t="shared" si="0"/>
        <v>16</v>
      </c>
      <c r="K22" s="7">
        <f>AVERAGE(Sheet2!M21,Sheet3!M21)</f>
        <v>85.539999999999992</v>
      </c>
      <c r="L22" s="2">
        <v>0</v>
      </c>
      <c r="M22" s="7">
        <f>AVERAGE(Sheet2!M21,Sheet3!M21)</f>
        <v>85.539999999999992</v>
      </c>
      <c r="N22" s="2">
        <f t="shared" si="1"/>
        <v>12</v>
      </c>
      <c r="O22" s="8">
        <f>AVERAGE(Sheet2!O21,Sheet3!O21)</f>
        <v>77.3</v>
      </c>
      <c r="P22" s="26">
        <f>AVERAGE(Sheet2!P21,Sheet3!P21)</f>
        <v>93.575000000000003</v>
      </c>
      <c r="Q22" s="7">
        <f>AVERAGE(Sheet2!Q21,Sheet3!Q21)</f>
        <v>82.182500000000005</v>
      </c>
      <c r="R22" s="7">
        <f>AVERAGE(Sheet2!R21,Sheet3!R21)</f>
        <v>84.721687500000002</v>
      </c>
      <c r="S22" s="3">
        <f t="shared" si="2"/>
        <v>12</v>
      </c>
      <c r="T22" s="3">
        <v>12</v>
      </c>
      <c r="U22" s="3">
        <v>12</v>
      </c>
      <c r="V22" s="3"/>
      <c r="W22" s="3"/>
      <c r="X22" s="3">
        <v>19</v>
      </c>
      <c r="Y22" s="7">
        <f>AVERAGE(Sheet2!Y21,Sheet3!Y21)</f>
        <v>79.724999999999994</v>
      </c>
      <c r="Z22" s="2">
        <f t="shared" si="3"/>
        <v>6</v>
      </c>
      <c r="AA22" s="16"/>
    </row>
    <row r="23" spans="1:27" x14ac:dyDescent="0.25">
      <c r="A23" s="3">
        <v>1822030120</v>
      </c>
      <c r="B23" s="3" t="s">
        <v>48</v>
      </c>
      <c r="C23" s="3" t="s">
        <v>28</v>
      </c>
      <c r="D23" s="2">
        <f>AVERAGE(Sheet2!D22:D41,Sheet3!D22:D41)</f>
        <v>99</v>
      </c>
      <c r="E23" s="7">
        <f>AVERAGE(Sheet2!E22,Sheet3!E22)</f>
        <v>98</v>
      </c>
      <c r="F23" s="25">
        <f>AVERAGE(Sheet2!F22,Sheet3!F22)</f>
        <v>91.5</v>
      </c>
      <c r="G23" s="7">
        <f>AVERAGE(Sheet2!G22,Sheet3!G22)</f>
        <v>95.525000000000006</v>
      </c>
      <c r="H23" s="2">
        <f>AVERAGE(Sheet3!H22:H41)</f>
        <v>60</v>
      </c>
      <c r="I23" s="7">
        <f>AVERAGE(Sheet2!I22,Sheet3!I22)</f>
        <v>84.867499999999993</v>
      </c>
      <c r="J23" s="2">
        <f t="shared" si="0"/>
        <v>9</v>
      </c>
      <c r="K23" s="7">
        <f>AVERAGE(Sheet2!M22,Sheet3!M22)</f>
        <v>86.931666666666644</v>
      </c>
      <c r="L23" s="2">
        <v>0</v>
      </c>
      <c r="M23" s="7">
        <f>AVERAGE(Sheet2!M22,Sheet3!M22)</f>
        <v>86.931666666666644</v>
      </c>
      <c r="N23" s="2">
        <f t="shared" si="1"/>
        <v>10</v>
      </c>
      <c r="O23" s="8">
        <f>AVERAGE(Sheet2!O22,Sheet3!O22)</f>
        <v>77.25</v>
      </c>
      <c r="P23" s="26">
        <f>AVERAGE(Sheet2!P22,Sheet3!P22)</f>
        <v>91.825000000000003</v>
      </c>
      <c r="Q23" s="7">
        <f>AVERAGE(Sheet2!Q22,Sheet3!Q22)</f>
        <v>81.622500000000002</v>
      </c>
      <c r="R23" s="7">
        <f>AVERAGE(Sheet2!R22,Sheet3!R22)</f>
        <v>85.619249999999994</v>
      </c>
      <c r="S23" s="3">
        <f t="shared" si="2"/>
        <v>9</v>
      </c>
      <c r="T23" s="3"/>
      <c r="U23" s="3">
        <v>12</v>
      </c>
      <c r="V23" s="3"/>
      <c r="W23" s="3"/>
      <c r="X23" s="3"/>
      <c r="Y23" s="7">
        <f>AVERAGE(Sheet2!Y22,Sheet3!Y22)</f>
        <v>78</v>
      </c>
      <c r="Z23" s="2">
        <f t="shared" si="3"/>
        <v>9</v>
      </c>
      <c r="AA23" s="16"/>
    </row>
    <row r="24" spans="1:27" ht="24" customHeight="1" x14ac:dyDescent="0.25">
      <c r="A24" s="37" t="s">
        <v>49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7" s="22" customFormat="1" ht="21" customHeight="1" x14ac:dyDescent="0.25">
      <c r="A25" s="38" t="s">
        <v>50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/>
    </row>
  </sheetData>
  <autoFilter ref="A1:AA25" xr:uid="{00000000-0009-0000-0000-000000000000}"/>
  <mergeCells count="13">
    <mergeCell ref="A24:Y24"/>
    <mergeCell ref="A25:Y25"/>
    <mergeCell ref="A2:A3"/>
    <mergeCell ref="B2:B3"/>
    <mergeCell ref="C2:C3"/>
    <mergeCell ref="R2:R3"/>
    <mergeCell ref="S2:S3"/>
    <mergeCell ref="A1:AA1"/>
    <mergeCell ref="D2:J2"/>
    <mergeCell ref="K2:N2"/>
    <mergeCell ref="O2:Q2"/>
    <mergeCell ref="T2:Z2"/>
    <mergeCell ref="AA2:AA3"/>
  </mergeCells>
  <phoneticPr fontId="9" type="noConversion"/>
  <conditionalFormatting sqref="O4:O23">
    <cfRule type="cellIs" dxfId="6" priority="3" stopIfTrue="1" operator="greaterThan">
      <formula>80</formula>
    </cfRule>
  </conditionalFormatting>
  <pageMargins left="0.93888888888888899" right="0" top="0.78888888888888897" bottom="0.78888888888888897" header="0.50902777777777797" footer="0.50902777777777797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2"/>
  <sheetViews>
    <sheetView topLeftCell="L1" workbookViewId="0">
      <selection activeCell="K3" sqref="K3"/>
    </sheetView>
  </sheetViews>
  <sheetFormatPr defaultColWidth="8.58203125" defaultRowHeight="15" x14ac:dyDescent="0.25"/>
  <sheetData>
    <row r="1" spans="1:27" x14ac:dyDescent="0.25">
      <c r="A1" s="39" t="s">
        <v>1</v>
      </c>
      <c r="B1" s="39" t="s">
        <v>2</v>
      </c>
      <c r="C1" s="41" t="s">
        <v>3</v>
      </c>
      <c r="D1" s="28" t="s">
        <v>4</v>
      </c>
      <c r="E1" s="29"/>
      <c r="F1" s="29"/>
      <c r="G1" s="29"/>
      <c r="H1" s="29"/>
      <c r="I1" s="29"/>
      <c r="J1" s="30"/>
      <c r="K1" s="31" t="s">
        <v>5</v>
      </c>
      <c r="L1" s="32"/>
      <c r="M1" s="32"/>
      <c r="N1" s="33"/>
      <c r="O1" s="31" t="s">
        <v>6</v>
      </c>
      <c r="P1" s="32"/>
      <c r="Q1" s="33"/>
      <c r="R1" s="41" t="s">
        <v>7</v>
      </c>
      <c r="S1" s="41" t="s">
        <v>8</v>
      </c>
      <c r="T1" s="34" t="s">
        <v>9</v>
      </c>
      <c r="U1" s="35"/>
      <c r="V1" s="35"/>
      <c r="W1" s="35"/>
      <c r="X1" s="35"/>
      <c r="Y1" s="35"/>
      <c r="Z1" s="36"/>
      <c r="AA1" s="39" t="s">
        <v>10</v>
      </c>
    </row>
    <row r="2" spans="1:27" ht="52" x14ac:dyDescent="0.25">
      <c r="A2" s="40"/>
      <c r="B2" s="40"/>
      <c r="C2" s="42"/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8</v>
      </c>
      <c r="K2" s="1" t="s">
        <v>17</v>
      </c>
      <c r="L2" s="1" t="s">
        <v>18</v>
      </c>
      <c r="M2" s="1" t="s">
        <v>16</v>
      </c>
      <c r="N2" s="1" t="s">
        <v>8</v>
      </c>
      <c r="O2" s="1" t="s">
        <v>19</v>
      </c>
      <c r="P2" s="1" t="s">
        <v>20</v>
      </c>
      <c r="Q2" s="1" t="s">
        <v>16</v>
      </c>
      <c r="R2" s="42"/>
      <c r="S2" s="42"/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4" t="s">
        <v>26</v>
      </c>
      <c r="Z2" s="14" t="s">
        <v>8</v>
      </c>
      <c r="AA2" s="40"/>
    </row>
    <row r="3" spans="1:27" x14ac:dyDescent="0.25">
      <c r="A3" s="2">
        <v>1822030101</v>
      </c>
      <c r="B3" s="2" t="s">
        <v>27</v>
      </c>
      <c r="C3" s="3" t="s">
        <v>28</v>
      </c>
      <c r="D3" s="2">
        <v>99</v>
      </c>
      <c r="E3" s="2">
        <v>99</v>
      </c>
      <c r="F3" s="17">
        <v>92</v>
      </c>
      <c r="G3" s="2">
        <v>96.55</v>
      </c>
      <c r="H3" s="2">
        <v>60</v>
      </c>
      <c r="I3" s="2">
        <f t="shared" ref="I3:I22" si="0">G3*70%+H3*30%</f>
        <v>85.584999999999994</v>
      </c>
      <c r="J3" s="2">
        <f t="shared" ref="J3:J22" si="1">RANK(I3,$I$4:$I$23)</f>
        <v>1</v>
      </c>
      <c r="K3" s="7">
        <v>75.75</v>
      </c>
      <c r="L3" s="2">
        <v>0</v>
      </c>
      <c r="M3" s="7">
        <f t="shared" ref="M3:M22" si="2">K3+L3</f>
        <v>75.75</v>
      </c>
      <c r="N3" s="2" t="e">
        <f t="shared" ref="N3:N22" si="3">RANK(M3,$M$4:$M$23)</f>
        <v>#N/A</v>
      </c>
      <c r="O3" s="8">
        <v>51.6</v>
      </c>
      <c r="P3" s="2">
        <v>95.85</v>
      </c>
      <c r="Q3" s="7">
        <f t="shared" ref="Q3:Q22" si="4">O3*70%+P3*30%</f>
        <v>64.875</v>
      </c>
      <c r="R3" s="7">
        <f>I3*25%+M3*60%+Q3*15%</f>
        <v>76.577500000000001</v>
      </c>
      <c r="S3" s="3" t="e">
        <f t="shared" ref="S3:S22" si="5">RANK(R3,$R$4:$R$23)</f>
        <v>#N/A</v>
      </c>
      <c r="T3" s="2"/>
      <c r="U3" s="2"/>
      <c r="V3" s="2">
        <v>15</v>
      </c>
      <c r="W3" s="2"/>
      <c r="X3" s="2">
        <v>15</v>
      </c>
      <c r="Y3" s="7">
        <f t="shared" ref="Y3:Y22" si="6">75+0.3*T3+0.25*U3+0.15*V3+0.15*W3+0.15*X3</f>
        <v>79.5</v>
      </c>
      <c r="Z3" s="2" t="e">
        <f t="shared" ref="Z3:Z22" si="7">RANK(Y3,$Y$4:$Y$23)</f>
        <v>#N/A</v>
      </c>
      <c r="AA3" s="15"/>
    </row>
    <row r="4" spans="1:27" x14ac:dyDescent="0.25">
      <c r="A4" s="5">
        <v>1822030102</v>
      </c>
      <c r="B4" s="5" t="s">
        <v>29</v>
      </c>
      <c r="C4" s="5" t="s">
        <v>28</v>
      </c>
      <c r="D4" s="5">
        <v>99</v>
      </c>
      <c r="E4" s="5">
        <v>98.25</v>
      </c>
      <c r="F4" s="18">
        <v>90</v>
      </c>
      <c r="G4" s="5">
        <v>95.4</v>
      </c>
      <c r="H4" s="2">
        <v>60</v>
      </c>
      <c r="I4" s="2">
        <f t="shared" si="0"/>
        <v>84.78</v>
      </c>
      <c r="J4" s="2">
        <f t="shared" si="1"/>
        <v>10</v>
      </c>
      <c r="K4" s="20">
        <v>86</v>
      </c>
      <c r="L4" s="5">
        <v>0</v>
      </c>
      <c r="M4" s="20">
        <v>90.6666666666667</v>
      </c>
      <c r="N4" s="2">
        <f t="shared" si="3"/>
        <v>8</v>
      </c>
      <c r="O4" s="11">
        <v>58.2</v>
      </c>
      <c r="P4" s="5">
        <v>95.55</v>
      </c>
      <c r="Q4" s="7">
        <f t="shared" si="4"/>
        <v>69.405000000000001</v>
      </c>
      <c r="R4" s="7">
        <f t="shared" ref="R4:R22" si="8">I4*25%+M4*60%+Q4*15%</f>
        <v>86.005750000000035</v>
      </c>
      <c r="S4" s="5">
        <f t="shared" si="5"/>
        <v>9</v>
      </c>
      <c r="T4" s="5"/>
      <c r="U4" s="5"/>
      <c r="V4" s="5"/>
      <c r="W4" s="5"/>
      <c r="X4" s="5"/>
      <c r="Y4" s="7">
        <f t="shared" si="6"/>
        <v>75</v>
      </c>
      <c r="Z4" s="2">
        <f t="shared" si="7"/>
        <v>8</v>
      </c>
      <c r="AA4" s="16"/>
    </row>
    <row r="5" spans="1:27" x14ac:dyDescent="0.25">
      <c r="A5" s="5">
        <v>1822030103</v>
      </c>
      <c r="B5" s="5" t="s">
        <v>30</v>
      </c>
      <c r="C5" s="5" t="s">
        <v>31</v>
      </c>
      <c r="D5" s="5">
        <v>99</v>
      </c>
      <c r="E5" s="5">
        <v>98.5</v>
      </c>
      <c r="F5" s="18">
        <v>90</v>
      </c>
      <c r="G5" s="5">
        <v>95.55</v>
      </c>
      <c r="H5" s="2">
        <v>60</v>
      </c>
      <c r="I5" s="2">
        <f t="shared" si="0"/>
        <v>84.884999999999991</v>
      </c>
      <c r="J5" s="2">
        <f t="shared" si="1"/>
        <v>7</v>
      </c>
      <c r="K5" s="20">
        <v>86.8333333333333</v>
      </c>
      <c r="L5" s="5">
        <v>0</v>
      </c>
      <c r="M5" s="20">
        <f t="shared" si="2"/>
        <v>86.8333333333333</v>
      </c>
      <c r="N5" s="2">
        <f t="shared" si="3"/>
        <v>11</v>
      </c>
      <c r="O5" s="11">
        <v>76.3</v>
      </c>
      <c r="P5" s="5">
        <v>94.7</v>
      </c>
      <c r="Q5" s="7">
        <f t="shared" si="4"/>
        <v>81.819999999999993</v>
      </c>
      <c r="R5" s="7">
        <f t="shared" si="8"/>
        <v>85.594249999999974</v>
      </c>
      <c r="S5" s="5">
        <f t="shared" si="5"/>
        <v>11</v>
      </c>
      <c r="T5" s="5"/>
      <c r="U5" s="5"/>
      <c r="V5" s="5"/>
      <c r="W5" s="5"/>
      <c r="X5" s="5"/>
      <c r="Y5" s="7">
        <f t="shared" si="6"/>
        <v>75</v>
      </c>
      <c r="Z5" s="2">
        <f t="shared" si="7"/>
        <v>8</v>
      </c>
      <c r="AA5" s="16"/>
    </row>
    <row r="6" spans="1:27" x14ac:dyDescent="0.25">
      <c r="A6" s="5">
        <v>1822030104</v>
      </c>
      <c r="B6" s="5" t="s">
        <v>32</v>
      </c>
      <c r="C6" s="5" t="s">
        <v>31</v>
      </c>
      <c r="D6" s="5">
        <v>99</v>
      </c>
      <c r="E6" s="5">
        <v>98.5</v>
      </c>
      <c r="F6" s="18">
        <v>90</v>
      </c>
      <c r="G6" s="5">
        <v>95.55</v>
      </c>
      <c r="H6" s="2">
        <v>60</v>
      </c>
      <c r="I6" s="2">
        <f t="shared" si="0"/>
        <v>84.884999999999991</v>
      </c>
      <c r="J6" s="2">
        <f t="shared" si="1"/>
        <v>7</v>
      </c>
      <c r="K6" s="20">
        <v>61.25</v>
      </c>
      <c r="L6" s="5">
        <v>0</v>
      </c>
      <c r="M6" s="20">
        <f t="shared" si="2"/>
        <v>61.25</v>
      </c>
      <c r="N6" s="2">
        <f t="shared" si="3"/>
        <v>19</v>
      </c>
      <c r="O6" s="11">
        <v>79.2</v>
      </c>
      <c r="P6" s="5">
        <v>93.5</v>
      </c>
      <c r="Q6" s="7">
        <f t="shared" si="4"/>
        <v>83.49</v>
      </c>
      <c r="R6" s="7">
        <f t="shared" si="8"/>
        <v>70.494749999999996</v>
      </c>
      <c r="S6" s="5">
        <f t="shared" si="5"/>
        <v>19</v>
      </c>
      <c r="T6" s="5"/>
      <c r="U6" s="5"/>
      <c r="V6" s="5"/>
      <c r="W6" s="5"/>
      <c r="X6" s="5"/>
      <c r="Y6" s="7">
        <f t="shared" si="6"/>
        <v>75</v>
      </c>
      <c r="Z6" s="2">
        <f t="shared" si="7"/>
        <v>8</v>
      </c>
      <c r="AA6" s="16"/>
    </row>
    <row r="7" spans="1:27" x14ac:dyDescent="0.25">
      <c r="A7" s="5">
        <v>1822030105</v>
      </c>
      <c r="B7" s="5" t="s">
        <v>33</v>
      </c>
      <c r="C7" s="5" t="s">
        <v>28</v>
      </c>
      <c r="D7" s="5">
        <v>99</v>
      </c>
      <c r="E7" s="5">
        <v>98.25</v>
      </c>
      <c r="F7" s="18">
        <v>88</v>
      </c>
      <c r="G7" s="5">
        <v>94.7</v>
      </c>
      <c r="H7" s="2">
        <v>60</v>
      </c>
      <c r="I7" s="2">
        <f t="shared" si="0"/>
        <v>84.289999999999992</v>
      </c>
      <c r="J7" s="2">
        <f t="shared" si="1"/>
        <v>16</v>
      </c>
      <c r="K7" s="20">
        <v>84.4166666666667</v>
      </c>
      <c r="L7" s="5">
        <v>0</v>
      </c>
      <c r="M7" s="20">
        <f t="shared" si="2"/>
        <v>84.4166666666667</v>
      </c>
      <c r="N7" s="2">
        <f t="shared" si="3"/>
        <v>14</v>
      </c>
      <c r="O7" s="11">
        <v>65</v>
      </c>
      <c r="P7" s="5">
        <v>93.65</v>
      </c>
      <c r="Q7" s="7">
        <f t="shared" si="4"/>
        <v>73.594999999999999</v>
      </c>
      <c r="R7" s="7">
        <f t="shared" si="8"/>
        <v>82.761750000000021</v>
      </c>
      <c r="S7" s="5">
        <f t="shared" si="5"/>
        <v>14</v>
      </c>
      <c r="T7" s="5"/>
      <c r="U7" s="5"/>
      <c r="V7" s="5"/>
      <c r="W7" s="5"/>
      <c r="X7" s="5"/>
      <c r="Y7" s="7">
        <f t="shared" si="6"/>
        <v>75</v>
      </c>
      <c r="Z7" s="2">
        <f t="shared" si="7"/>
        <v>8</v>
      </c>
      <c r="AA7" s="16"/>
    </row>
    <row r="8" spans="1:27" x14ac:dyDescent="0.25">
      <c r="A8" s="5">
        <v>1822030106</v>
      </c>
      <c r="B8" s="5" t="s">
        <v>34</v>
      </c>
      <c r="C8" s="5" t="s">
        <v>31</v>
      </c>
      <c r="D8" s="5">
        <v>99</v>
      </c>
      <c r="E8" s="5">
        <v>97.75</v>
      </c>
      <c r="F8" s="18">
        <v>88</v>
      </c>
      <c r="G8" s="5">
        <v>94.4</v>
      </c>
      <c r="H8" s="2">
        <v>60</v>
      </c>
      <c r="I8" s="2">
        <f t="shared" si="0"/>
        <v>84.08</v>
      </c>
      <c r="J8" s="2">
        <f t="shared" si="1"/>
        <v>19</v>
      </c>
      <c r="K8" s="20">
        <v>80.9166666666667</v>
      </c>
      <c r="L8" s="5">
        <v>0</v>
      </c>
      <c r="M8" s="20">
        <f t="shared" si="2"/>
        <v>80.9166666666667</v>
      </c>
      <c r="N8" s="2">
        <f t="shared" si="3"/>
        <v>15</v>
      </c>
      <c r="O8" s="11">
        <v>77.099999999999994</v>
      </c>
      <c r="P8" s="5">
        <v>94.85</v>
      </c>
      <c r="Q8" s="7">
        <f t="shared" si="4"/>
        <v>82.424999999999983</v>
      </c>
      <c r="R8" s="7">
        <f t="shared" si="8"/>
        <v>81.933750000000018</v>
      </c>
      <c r="S8" s="5">
        <f t="shared" si="5"/>
        <v>15</v>
      </c>
      <c r="T8" s="5"/>
      <c r="U8" s="5"/>
      <c r="V8" s="5"/>
      <c r="W8" s="5"/>
      <c r="X8" s="5"/>
      <c r="Y8" s="7">
        <f t="shared" si="6"/>
        <v>75</v>
      </c>
      <c r="Z8" s="2">
        <f t="shared" si="7"/>
        <v>8</v>
      </c>
      <c r="AA8" s="16"/>
    </row>
    <row r="9" spans="1:27" x14ac:dyDescent="0.25">
      <c r="A9" s="5">
        <v>1822030107</v>
      </c>
      <c r="B9" s="5" t="s">
        <v>35</v>
      </c>
      <c r="C9" s="5" t="s">
        <v>28</v>
      </c>
      <c r="D9" s="5">
        <v>99</v>
      </c>
      <c r="E9" s="5">
        <v>98.5</v>
      </c>
      <c r="F9" s="18">
        <v>92</v>
      </c>
      <c r="G9" s="5">
        <v>96.25</v>
      </c>
      <c r="H9" s="2">
        <v>60</v>
      </c>
      <c r="I9" s="2">
        <f t="shared" si="0"/>
        <v>85.375</v>
      </c>
      <c r="J9" s="2">
        <f t="shared" si="1"/>
        <v>3</v>
      </c>
      <c r="K9" s="20">
        <v>79.25</v>
      </c>
      <c r="L9" s="5">
        <v>0</v>
      </c>
      <c r="M9" s="20">
        <f t="shared" si="2"/>
        <v>79.25</v>
      </c>
      <c r="N9" s="2">
        <f t="shared" si="3"/>
        <v>17</v>
      </c>
      <c r="O9" s="11">
        <v>65</v>
      </c>
      <c r="P9" s="5">
        <v>95.95</v>
      </c>
      <c r="Q9" s="7">
        <f t="shared" si="4"/>
        <v>74.284999999999997</v>
      </c>
      <c r="R9" s="7">
        <f t="shared" si="8"/>
        <v>80.03649999999999</v>
      </c>
      <c r="S9" s="5">
        <f t="shared" si="5"/>
        <v>17</v>
      </c>
      <c r="T9" s="5"/>
      <c r="U9" s="5"/>
      <c r="V9" s="5"/>
      <c r="W9" s="5"/>
      <c r="X9" s="5"/>
      <c r="Y9" s="7">
        <f t="shared" si="6"/>
        <v>75</v>
      </c>
      <c r="Z9" s="2">
        <f t="shared" si="7"/>
        <v>8</v>
      </c>
      <c r="AA9" s="16"/>
    </row>
    <row r="10" spans="1:27" x14ac:dyDescent="0.25">
      <c r="A10" s="5">
        <v>1822030108</v>
      </c>
      <c r="B10" s="5" t="s">
        <v>36</v>
      </c>
      <c r="C10" s="5" t="s">
        <v>31</v>
      </c>
      <c r="D10" s="5">
        <v>99</v>
      </c>
      <c r="E10" s="5">
        <v>98.5</v>
      </c>
      <c r="F10" s="18">
        <v>92</v>
      </c>
      <c r="G10" s="5">
        <v>96.25</v>
      </c>
      <c r="H10" s="2">
        <v>60</v>
      </c>
      <c r="I10" s="2">
        <f t="shared" si="0"/>
        <v>85.375</v>
      </c>
      <c r="J10" s="2">
        <f t="shared" si="1"/>
        <v>3</v>
      </c>
      <c r="K10" s="20">
        <v>79.8333333333333</v>
      </c>
      <c r="L10" s="5">
        <v>0</v>
      </c>
      <c r="M10" s="20">
        <f t="shared" si="2"/>
        <v>79.8333333333333</v>
      </c>
      <c r="N10" s="2">
        <f t="shared" si="3"/>
        <v>16</v>
      </c>
      <c r="O10" s="11">
        <v>70.8</v>
      </c>
      <c r="P10" s="5">
        <v>95.4</v>
      </c>
      <c r="Q10" s="7">
        <f t="shared" si="4"/>
        <v>78.179999999999993</v>
      </c>
      <c r="R10" s="7">
        <f t="shared" si="8"/>
        <v>80.970749999999981</v>
      </c>
      <c r="S10" s="5">
        <f t="shared" si="5"/>
        <v>16</v>
      </c>
      <c r="T10" s="5"/>
      <c r="U10" s="5"/>
      <c r="V10" s="5">
        <v>15</v>
      </c>
      <c r="W10" s="5"/>
      <c r="X10" s="5"/>
      <c r="Y10" s="7">
        <f t="shared" si="6"/>
        <v>77.25</v>
      </c>
      <c r="Z10" s="2">
        <f t="shared" si="7"/>
        <v>6</v>
      </c>
      <c r="AA10" s="16"/>
    </row>
    <row r="11" spans="1:27" x14ac:dyDescent="0.25">
      <c r="A11" s="5">
        <v>1822030109</v>
      </c>
      <c r="B11" s="5" t="s">
        <v>37</v>
      </c>
      <c r="C11" s="5" t="s">
        <v>31</v>
      </c>
      <c r="D11" s="5">
        <v>99</v>
      </c>
      <c r="E11" s="5">
        <v>98.25</v>
      </c>
      <c r="F11" s="18">
        <v>90</v>
      </c>
      <c r="G11" s="5">
        <v>95.4</v>
      </c>
      <c r="H11" s="2">
        <v>60</v>
      </c>
      <c r="I11" s="2">
        <f t="shared" si="0"/>
        <v>84.78</v>
      </c>
      <c r="J11" s="2">
        <f t="shared" si="1"/>
        <v>10</v>
      </c>
      <c r="K11" s="20">
        <v>93.5833333333333</v>
      </c>
      <c r="L11" s="5">
        <v>0</v>
      </c>
      <c r="M11" s="20">
        <f t="shared" si="2"/>
        <v>93.5833333333333</v>
      </c>
      <c r="N11" s="2">
        <f t="shared" si="3"/>
        <v>4</v>
      </c>
      <c r="O11" s="11">
        <v>73</v>
      </c>
      <c r="P11" s="5">
        <v>95</v>
      </c>
      <c r="Q11" s="7">
        <f t="shared" si="4"/>
        <v>79.599999999999994</v>
      </c>
      <c r="R11" s="7">
        <f t="shared" si="8"/>
        <v>89.284999999999968</v>
      </c>
      <c r="S11" s="5">
        <f t="shared" si="5"/>
        <v>3</v>
      </c>
      <c r="T11" s="5"/>
      <c r="U11" s="5"/>
      <c r="V11" s="5"/>
      <c r="W11" s="5"/>
      <c r="X11" s="5"/>
      <c r="Y11" s="7">
        <f t="shared" si="6"/>
        <v>75</v>
      </c>
      <c r="Z11" s="2">
        <f t="shared" si="7"/>
        <v>8</v>
      </c>
      <c r="AA11" s="16"/>
    </row>
    <row r="12" spans="1:27" x14ac:dyDescent="0.25">
      <c r="A12" s="5">
        <v>1822030110</v>
      </c>
      <c r="B12" s="5" t="s">
        <v>38</v>
      </c>
      <c r="C12" s="5" t="s">
        <v>31</v>
      </c>
      <c r="D12" s="5">
        <v>99</v>
      </c>
      <c r="E12" s="5">
        <v>98.5</v>
      </c>
      <c r="F12" s="18">
        <v>90</v>
      </c>
      <c r="G12" s="5">
        <v>95.55</v>
      </c>
      <c r="H12" s="2">
        <v>60</v>
      </c>
      <c r="I12" s="2">
        <f t="shared" si="0"/>
        <v>84.884999999999991</v>
      </c>
      <c r="J12" s="2">
        <f t="shared" si="1"/>
        <v>7</v>
      </c>
      <c r="K12" s="20">
        <v>90.6666666666667</v>
      </c>
      <c r="L12" s="5">
        <v>0</v>
      </c>
      <c r="M12" s="20">
        <f t="shared" si="2"/>
        <v>90.6666666666667</v>
      </c>
      <c r="N12" s="2">
        <f t="shared" si="3"/>
        <v>8</v>
      </c>
      <c r="O12" s="11">
        <v>65.3</v>
      </c>
      <c r="P12" s="5">
        <v>94.85</v>
      </c>
      <c r="Q12" s="7">
        <f t="shared" si="4"/>
        <v>74.164999999999992</v>
      </c>
      <c r="R12" s="7">
        <f t="shared" si="8"/>
        <v>86.746000000000009</v>
      </c>
      <c r="S12" s="5">
        <f t="shared" si="5"/>
        <v>8</v>
      </c>
      <c r="T12" s="5"/>
      <c r="U12" s="5"/>
      <c r="V12" s="5"/>
      <c r="W12" s="5"/>
      <c r="X12" s="5"/>
      <c r="Y12" s="7">
        <f t="shared" si="6"/>
        <v>75</v>
      </c>
      <c r="Z12" s="2">
        <f t="shared" si="7"/>
        <v>8</v>
      </c>
      <c r="AA12" s="16"/>
    </row>
    <row r="13" spans="1:27" x14ac:dyDescent="0.25">
      <c r="A13" s="5">
        <v>1822030111</v>
      </c>
      <c r="B13" s="5" t="s">
        <v>39</v>
      </c>
      <c r="C13" s="5" t="s">
        <v>31</v>
      </c>
      <c r="D13" s="5">
        <v>99</v>
      </c>
      <c r="E13" s="5">
        <v>98.5</v>
      </c>
      <c r="F13" s="18">
        <v>88</v>
      </c>
      <c r="G13" s="5">
        <v>94.85</v>
      </c>
      <c r="H13" s="2">
        <v>60</v>
      </c>
      <c r="I13" s="2">
        <f t="shared" si="0"/>
        <v>84.394999999999996</v>
      </c>
      <c r="J13" s="2">
        <f t="shared" si="1"/>
        <v>15</v>
      </c>
      <c r="K13" s="20">
        <v>91.9166666666667</v>
      </c>
      <c r="L13" s="5">
        <v>0</v>
      </c>
      <c r="M13" s="20">
        <f t="shared" si="2"/>
        <v>91.9166666666667</v>
      </c>
      <c r="N13" s="2">
        <f t="shared" si="3"/>
        <v>6</v>
      </c>
      <c r="O13" s="11">
        <v>77</v>
      </c>
      <c r="P13" s="5">
        <v>94.85</v>
      </c>
      <c r="Q13" s="7">
        <f t="shared" si="4"/>
        <v>82.35499999999999</v>
      </c>
      <c r="R13" s="7">
        <f t="shared" si="8"/>
        <v>88.602000000000018</v>
      </c>
      <c r="S13" s="5">
        <f t="shared" si="5"/>
        <v>5</v>
      </c>
      <c r="T13" s="5"/>
      <c r="U13" s="5"/>
      <c r="V13" s="5"/>
      <c r="W13" s="5"/>
      <c r="X13" s="5"/>
      <c r="Y13" s="7">
        <f t="shared" si="6"/>
        <v>75</v>
      </c>
      <c r="Z13" s="2">
        <f t="shared" si="7"/>
        <v>8</v>
      </c>
      <c r="AA13" s="16"/>
    </row>
    <row r="14" spans="1:27" x14ac:dyDescent="0.25">
      <c r="A14" s="5">
        <v>1822030112</v>
      </c>
      <c r="B14" s="5" t="s">
        <v>40</v>
      </c>
      <c r="C14" s="5" t="s">
        <v>31</v>
      </c>
      <c r="D14" s="5">
        <v>99</v>
      </c>
      <c r="E14" s="5">
        <v>98</v>
      </c>
      <c r="F14" s="18">
        <v>88</v>
      </c>
      <c r="G14" s="5">
        <v>94.55</v>
      </c>
      <c r="H14" s="2">
        <v>60</v>
      </c>
      <c r="I14" s="2">
        <f t="shared" si="0"/>
        <v>84.184999999999988</v>
      </c>
      <c r="J14" s="2">
        <f t="shared" si="1"/>
        <v>17</v>
      </c>
      <c r="K14" s="20">
        <v>96</v>
      </c>
      <c r="L14" s="5">
        <v>0</v>
      </c>
      <c r="M14" s="20">
        <f t="shared" si="2"/>
        <v>96</v>
      </c>
      <c r="N14" s="2">
        <f t="shared" si="3"/>
        <v>1</v>
      </c>
      <c r="O14" s="11">
        <v>72.2</v>
      </c>
      <c r="P14" s="5">
        <v>95.15</v>
      </c>
      <c r="Q14" s="7">
        <f t="shared" si="4"/>
        <v>79.085000000000008</v>
      </c>
      <c r="R14" s="7">
        <f t="shared" si="8"/>
        <v>90.509</v>
      </c>
      <c r="S14" s="5">
        <f t="shared" si="5"/>
        <v>2</v>
      </c>
      <c r="T14" s="5"/>
      <c r="U14" s="5"/>
      <c r="V14" s="5"/>
      <c r="W14" s="5"/>
      <c r="X14" s="5"/>
      <c r="Y14" s="7">
        <f t="shared" si="6"/>
        <v>75</v>
      </c>
      <c r="Z14" s="2">
        <f t="shared" si="7"/>
        <v>8</v>
      </c>
      <c r="AA14" s="16"/>
    </row>
    <row r="15" spans="1:27" x14ac:dyDescent="0.25">
      <c r="A15" s="5">
        <v>1822030113</v>
      </c>
      <c r="B15" s="5" t="s">
        <v>41</v>
      </c>
      <c r="C15" s="5" t="s">
        <v>31</v>
      </c>
      <c r="D15" s="5">
        <v>99</v>
      </c>
      <c r="E15" s="5">
        <v>99</v>
      </c>
      <c r="F15" s="18">
        <v>90</v>
      </c>
      <c r="G15" s="5">
        <v>95.85</v>
      </c>
      <c r="H15" s="2">
        <v>60</v>
      </c>
      <c r="I15" s="2">
        <f t="shared" si="0"/>
        <v>85.094999999999999</v>
      </c>
      <c r="J15" s="2">
        <f t="shared" si="1"/>
        <v>5</v>
      </c>
      <c r="K15" s="20">
        <v>85.9166666666667</v>
      </c>
      <c r="L15" s="5">
        <v>0</v>
      </c>
      <c r="M15" s="20">
        <f t="shared" si="2"/>
        <v>85.9166666666667</v>
      </c>
      <c r="N15" s="2">
        <f t="shared" si="3"/>
        <v>12</v>
      </c>
      <c r="O15" s="11">
        <v>65</v>
      </c>
      <c r="P15" s="5">
        <v>95.25</v>
      </c>
      <c r="Q15" s="7">
        <f t="shared" si="4"/>
        <v>74.075000000000003</v>
      </c>
      <c r="R15" s="7">
        <f t="shared" si="8"/>
        <v>83.935000000000016</v>
      </c>
      <c r="S15" s="5">
        <f t="shared" si="5"/>
        <v>13</v>
      </c>
      <c r="T15" s="5"/>
      <c r="U15" s="5">
        <v>12</v>
      </c>
      <c r="V15" s="5"/>
      <c r="W15" s="5"/>
      <c r="X15" s="5">
        <v>5</v>
      </c>
      <c r="Y15" s="7">
        <f t="shared" si="6"/>
        <v>78.75</v>
      </c>
      <c r="Z15" s="2">
        <f t="shared" si="7"/>
        <v>4</v>
      </c>
      <c r="AA15" s="16"/>
    </row>
    <row r="16" spans="1:27" x14ac:dyDescent="0.25">
      <c r="A16" s="5">
        <v>1822030114</v>
      </c>
      <c r="B16" s="5" t="s">
        <v>42</v>
      </c>
      <c r="C16" s="5" t="s">
        <v>31</v>
      </c>
      <c r="D16" s="5">
        <v>99</v>
      </c>
      <c r="E16" s="5">
        <v>98.75</v>
      </c>
      <c r="F16" s="18">
        <v>92</v>
      </c>
      <c r="G16" s="5">
        <v>96.4</v>
      </c>
      <c r="H16" s="2">
        <v>60</v>
      </c>
      <c r="I16" s="2">
        <f t="shared" si="0"/>
        <v>85.48</v>
      </c>
      <c r="J16" s="2">
        <f t="shared" si="1"/>
        <v>2</v>
      </c>
      <c r="K16" s="20">
        <v>93.8333333333333</v>
      </c>
      <c r="L16" s="5">
        <v>0</v>
      </c>
      <c r="M16" s="20">
        <f t="shared" si="2"/>
        <v>93.8333333333333</v>
      </c>
      <c r="N16" s="2">
        <f t="shared" si="3"/>
        <v>3</v>
      </c>
      <c r="O16" s="11">
        <v>59.2</v>
      </c>
      <c r="P16" s="5">
        <v>96.6</v>
      </c>
      <c r="Q16" s="7">
        <f t="shared" si="4"/>
        <v>70.419999999999987</v>
      </c>
      <c r="R16" s="7">
        <f t="shared" si="8"/>
        <v>88.232999999999976</v>
      </c>
      <c r="S16" s="5">
        <f t="shared" si="5"/>
        <v>7</v>
      </c>
      <c r="T16" s="5"/>
      <c r="U16" s="5">
        <v>12</v>
      </c>
      <c r="V16" s="5">
        <v>23</v>
      </c>
      <c r="W16" s="5"/>
      <c r="X16" s="5"/>
      <c r="Y16" s="7">
        <f t="shared" si="6"/>
        <v>81.45</v>
      </c>
      <c r="Z16" s="2">
        <f t="shared" si="7"/>
        <v>2</v>
      </c>
      <c r="AA16" s="16"/>
    </row>
    <row r="17" spans="1:27" x14ac:dyDescent="0.25">
      <c r="A17" s="5">
        <v>1822030115</v>
      </c>
      <c r="B17" s="5" t="s">
        <v>43</v>
      </c>
      <c r="C17" s="5" t="s">
        <v>31</v>
      </c>
      <c r="D17" s="5">
        <v>99</v>
      </c>
      <c r="E17" s="5">
        <v>99</v>
      </c>
      <c r="F17" s="18">
        <v>90</v>
      </c>
      <c r="G17" s="5">
        <v>95.85</v>
      </c>
      <c r="H17" s="2">
        <v>60</v>
      </c>
      <c r="I17" s="2">
        <f t="shared" si="0"/>
        <v>85.094999999999999</v>
      </c>
      <c r="J17" s="2">
        <f t="shared" si="1"/>
        <v>5</v>
      </c>
      <c r="K17" s="20">
        <v>92.75</v>
      </c>
      <c r="L17" s="5">
        <v>0</v>
      </c>
      <c r="M17" s="20">
        <f t="shared" si="2"/>
        <v>92.75</v>
      </c>
      <c r="N17" s="2">
        <f t="shared" si="3"/>
        <v>5</v>
      </c>
      <c r="O17" s="11">
        <v>74.8</v>
      </c>
      <c r="P17" s="5">
        <v>95.85</v>
      </c>
      <c r="Q17" s="7">
        <f t="shared" si="4"/>
        <v>81.114999999999995</v>
      </c>
      <c r="R17" s="7">
        <f t="shared" si="8"/>
        <v>89.090999999999994</v>
      </c>
      <c r="S17" s="5">
        <f t="shared" si="5"/>
        <v>4</v>
      </c>
      <c r="T17" s="5"/>
      <c r="U17" s="5"/>
      <c r="V17" s="5"/>
      <c r="W17" s="5"/>
      <c r="X17" s="5">
        <v>14</v>
      </c>
      <c r="Y17" s="7">
        <f t="shared" si="6"/>
        <v>77.099999999999994</v>
      </c>
      <c r="Z17" s="2">
        <f t="shared" si="7"/>
        <v>7</v>
      </c>
      <c r="AA17" s="16"/>
    </row>
    <row r="18" spans="1:27" x14ac:dyDescent="0.25">
      <c r="A18" s="5">
        <v>1822030116</v>
      </c>
      <c r="B18" s="5" t="s">
        <v>44</v>
      </c>
      <c r="C18" s="5" t="s">
        <v>31</v>
      </c>
      <c r="D18" s="5">
        <v>99</v>
      </c>
      <c r="E18" s="5">
        <v>99</v>
      </c>
      <c r="F18" s="18">
        <v>92</v>
      </c>
      <c r="G18" s="5">
        <v>96.55</v>
      </c>
      <c r="H18" s="2">
        <v>60</v>
      </c>
      <c r="I18" s="2">
        <f t="shared" si="0"/>
        <v>85.584999999999994</v>
      </c>
      <c r="J18" s="2">
        <f t="shared" si="1"/>
        <v>1</v>
      </c>
      <c r="K18" s="20">
        <v>91.6666666666667</v>
      </c>
      <c r="L18" s="5">
        <v>0</v>
      </c>
      <c r="M18" s="20">
        <f t="shared" si="2"/>
        <v>91.6666666666667</v>
      </c>
      <c r="N18" s="2">
        <f t="shared" si="3"/>
        <v>7</v>
      </c>
      <c r="O18" s="11">
        <v>72.2</v>
      </c>
      <c r="P18" s="5">
        <v>95.7</v>
      </c>
      <c r="Q18" s="7">
        <f t="shared" si="4"/>
        <v>79.25</v>
      </c>
      <c r="R18" s="7">
        <f t="shared" si="8"/>
        <v>88.283750000000026</v>
      </c>
      <c r="S18" s="5">
        <f t="shared" si="5"/>
        <v>6</v>
      </c>
      <c r="T18" s="5"/>
      <c r="U18" s="5"/>
      <c r="V18" s="5">
        <v>20</v>
      </c>
      <c r="W18" s="5"/>
      <c r="X18" s="5">
        <v>14</v>
      </c>
      <c r="Y18" s="7">
        <f t="shared" si="6"/>
        <v>80.099999999999994</v>
      </c>
      <c r="Z18" s="2">
        <f t="shared" si="7"/>
        <v>3</v>
      </c>
      <c r="AA18" s="16"/>
    </row>
    <row r="19" spans="1:27" x14ac:dyDescent="0.25">
      <c r="A19" s="5">
        <v>1822030117</v>
      </c>
      <c r="B19" s="5" t="s">
        <v>45</v>
      </c>
      <c r="C19" s="5" t="s">
        <v>28</v>
      </c>
      <c r="D19" s="5">
        <v>99</v>
      </c>
      <c r="E19" s="5">
        <v>98</v>
      </c>
      <c r="F19" s="18">
        <v>90</v>
      </c>
      <c r="G19" s="5">
        <v>95.25</v>
      </c>
      <c r="H19" s="2">
        <v>60</v>
      </c>
      <c r="I19" s="2">
        <f t="shared" si="0"/>
        <v>84.674999999999997</v>
      </c>
      <c r="J19" s="2">
        <f t="shared" si="1"/>
        <v>12</v>
      </c>
      <c r="K19" s="20">
        <v>78</v>
      </c>
      <c r="L19" s="5">
        <v>0</v>
      </c>
      <c r="M19" s="20">
        <f t="shared" si="2"/>
        <v>78</v>
      </c>
      <c r="N19" s="2">
        <f t="shared" si="3"/>
        <v>18</v>
      </c>
      <c r="O19" s="11">
        <v>65</v>
      </c>
      <c r="P19" s="5">
        <v>93.65</v>
      </c>
      <c r="Q19" s="7">
        <f t="shared" si="4"/>
        <v>73.594999999999999</v>
      </c>
      <c r="R19" s="7">
        <f t="shared" si="8"/>
        <v>79.007999999999996</v>
      </c>
      <c r="S19" s="5">
        <f t="shared" si="5"/>
        <v>18</v>
      </c>
      <c r="T19" s="5"/>
      <c r="U19" s="5"/>
      <c r="V19" s="5"/>
      <c r="W19" s="5"/>
      <c r="X19" s="5"/>
      <c r="Y19" s="7">
        <f t="shared" si="6"/>
        <v>75</v>
      </c>
      <c r="Z19" s="2">
        <f t="shared" si="7"/>
        <v>8</v>
      </c>
      <c r="AA19" s="16"/>
    </row>
    <row r="20" spans="1:27" x14ac:dyDescent="0.25">
      <c r="A20" s="3">
        <v>1822030118</v>
      </c>
      <c r="B20" s="3" t="s">
        <v>46</v>
      </c>
      <c r="C20" s="3" t="s">
        <v>31</v>
      </c>
      <c r="D20" s="5">
        <v>99</v>
      </c>
      <c r="E20" s="3">
        <v>98.75</v>
      </c>
      <c r="F20" s="19">
        <v>88</v>
      </c>
      <c r="G20" s="3">
        <v>95</v>
      </c>
      <c r="H20" s="2">
        <v>60</v>
      </c>
      <c r="I20" s="2">
        <f t="shared" si="0"/>
        <v>84.5</v>
      </c>
      <c r="J20" s="2">
        <f t="shared" si="1"/>
        <v>13</v>
      </c>
      <c r="K20" s="21">
        <v>95.4166666666667</v>
      </c>
      <c r="L20" s="3">
        <v>0</v>
      </c>
      <c r="M20" s="21">
        <f t="shared" si="2"/>
        <v>95.4166666666667</v>
      </c>
      <c r="N20" s="2">
        <f t="shared" si="3"/>
        <v>2</v>
      </c>
      <c r="O20" s="13">
        <v>81.099999999999994</v>
      </c>
      <c r="P20" s="3">
        <v>95.85</v>
      </c>
      <c r="Q20" s="7">
        <f t="shared" si="4"/>
        <v>85.524999999999991</v>
      </c>
      <c r="R20" s="7">
        <f t="shared" si="8"/>
        <v>91.203750000000028</v>
      </c>
      <c r="S20" s="3">
        <f t="shared" si="5"/>
        <v>1</v>
      </c>
      <c r="T20" s="3"/>
      <c r="U20" s="3">
        <v>12</v>
      </c>
      <c r="V20" s="3">
        <v>15</v>
      </c>
      <c r="W20" s="3"/>
      <c r="X20" s="3">
        <v>14</v>
      </c>
      <c r="Y20" s="7">
        <f t="shared" si="6"/>
        <v>82.35</v>
      </c>
      <c r="Z20" s="2">
        <f t="shared" si="7"/>
        <v>1</v>
      </c>
      <c r="AA20" s="16"/>
    </row>
    <row r="21" spans="1:27" x14ac:dyDescent="0.25">
      <c r="A21" s="3">
        <v>1822030119</v>
      </c>
      <c r="B21" s="3" t="s">
        <v>47</v>
      </c>
      <c r="C21" s="3" t="s">
        <v>31</v>
      </c>
      <c r="D21" s="5">
        <v>99</v>
      </c>
      <c r="E21" s="3">
        <v>98.75</v>
      </c>
      <c r="F21" s="19">
        <v>88</v>
      </c>
      <c r="G21" s="3">
        <v>95</v>
      </c>
      <c r="H21" s="2">
        <v>60</v>
      </c>
      <c r="I21" s="2">
        <f t="shared" si="0"/>
        <v>84.5</v>
      </c>
      <c r="J21" s="2">
        <f t="shared" si="1"/>
        <v>13</v>
      </c>
      <c r="K21" s="21">
        <v>84.5</v>
      </c>
      <c r="L21" s="3">
        <v>0</v>
      </c>
      <c r="M21" s="21">
        <f t="shared" si="2"/>
        <v>84.5</v>
      </c>
      <c r="N21" s="2">
        <f t="shared" si="3"/>
        <v>13</v>
      </c>
      <c r="O21" s="13">
        <v>78.599999999999994</v>
      </c>
      <c r="P21" s="3">
        <v>95.15</v>
      </c>
      <c r="Q21" s="7">
        <f t="shared" si="4"/>
        <v>83.564999999999998</v>
      </c>
      <c r="R21" s="7">
        <f t="shared" si="8"/>
        <v>84.359749999999991</v>
      </c>
      <c r="S21" s="3">
        <f t="shared" si="5"/>
        <v>12</v>
      </c>
      <c r="T21" s="3"/>
      <c r="U21" s="3"/>
      <c r="V21" s="3"/>
      <c r="W21" s="3"/>
      <c r="X21" s="3">
        <v>19</v>
      </c>
      <c r="Y21" s="7">
        <f t="shared" si="6"/>
        <v>77.849999999999994</v>
      </c>
      <c r="Z21" s="2">
        <f t="shared" si="7"/>
        <v>5</v>
      </c>
      <c r="AA21" s="16"/>
    </row>
    <row r="22" spans="1:27" x14ac:dyDescent="0.25">
      <c r="A22" s="3">
        <v>1822030120</v>
      </c>
      <c r="B22" s="3" t="s">
        <v>48</v>
      </c>
      <c r="C22" s="3" t="s">
        <v>28</v>
      </c>
      <c r="D22" s="5">
        <v>99</v>
      </c>
      <c r="E22" s="3">
        <v>98</v>
      </c>
      <c r="F22" s="19">
        <v>88</v>
      </c>
      <c r="G22" s="3">
        <v>94.55</v>
      </c>
      <c r="H22" s="2">
        <v>60</v>
      </c>
      <c r="I22" s="2">
        <f t="shared" si="0"/>
        <v>84.184999999999988</v>
      </c>
      <c r="J22" s="2">
        <f t="shared" si="1"/>
        <v>17</v>
      </c>
      <c r="K22" s="21">
        <v>87.3333333333333</v>
      </c>
      <c r="L22" s="3">
        <v>0</v>
      </c>
      <c r="M22" s="21">
        <f t="shared" si="2"/>
        <v>87.3333333333333</v>
      </c>
      <c r="N22" s="2">
        <f t="shared" si="3"/>
        <v>10</v>
      </c>
      <c r="O22" s="13">
        <v>77.2</v>
      </c>
      <c r="P22" s="3">
        <v>93.65</v>
      </c>
      <c r="Q22" s="7">
        <f t="shared" si="4"/>
        <v>82.135000000000005</v>
      </c>
      <c r="R22" s="7">
        <f t="shared" si="8"/>
        <v>85.766499999999979</v>
      </c>
      <c r="S22" s="3">
        <f t="shared" si="5"/>
        <v>10</v>
      </c>
      <c r="T22" s="3"/>
      <c r="U22" s="3"/>
      <c r="V22" s="3"/>
      <c r="W22" s="3"/>
      <c r="X22" s="3"/>
      <c r="Y22" s="7">
        <f t="shared" si="6"/>
        <v>75</v>
      </c>
      <c r="Z22" s="2">
        <f t="shared" si="7"/>
        <v>8</v>
      </c>
      <c r="AA22" s="16"/>
    </row>
  </sheetData>
  <mergeCells count="10">
    <mergeCell ref="AA1:AA2"/>
    <mergeCell ref="D1:J1"/>
    <mergeCell ref="K1:N1"/>
    <mergeCell ref="O1:Q1"/>
    <mergeCell ref="T1:Z1"/>
    <mergeCell ref="A1:A2"/>
    <mergeCell ref="B1:B2"/>
    <mergeCell ref="C1:C2"/>
    <mergeCell ref="R1:R2"/>
    <mergeCell ref="S1:S2"/>
  </mergeCells>
  <phoneticPr fontId="9" type="noConversion"/>
  <conditionalFormatting sqref="O3:O22">
    <cfRule type="cellIs" dxfId="5" priority="3" stopIfTrue="1" operator="greaterThan">
      <formula>80</formula>
    </cfRule>
  </conditionalFormatting>
  <conditionalFormatting sqref="S3:S22">
    <cfRule type="cellIs" dxfId="4" priority="2" stopIfTrue="1" operator="lessThan">
      <formula>16</formula>
    </cfRule>
    <cfRule type="cellIs" dxfId="3" priority="1" stopIfTrue="1" operator="lessThan">
      <formula>15</formula>
    </cfRule>
  </conditionalFormatting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2"/>
  <sheetViews>
    <sheetView topLeftCell="B2" workbookViewId="0">
      <selection activeCell="W18" sqref="W18"/>
    </sheetView>
  </sheetViews>
  <sheetFormatPr defaultColWidth="8.58203125" defaultRowHeight="15" x14ac:dyDescent="0.25"/>
  <sheetData>
    <row r="1" spans="1:27" x14ac:dyDescent="0.25">
      <c r="A1" s="39" t="s">
        <v>1</v>
      </c>
      <c r="B1" s="39" t="s">
        <v>2</v>
      </c>
      <c r="C1" s="41" t="s">
        <v>3</v>
      </c>
      <c r="D1" s="28" t="s">
        <v>4</v>
      </c>
      <c r="E1" s="29"/>
      <c r="F1" s="29"/>
      <c r="G1" s="29"/>
      <c r="H1" s="29"/>
      <c r="I1" s="29"/>
      <c r="J1" s="30"/>
      <c r="K1" s="31" t="s">
        <v>5</v>
      </c>
      <c r="L1" s="32"/>
      <c r="M1" s="32"/>
      <c r="N1" s="33"/>
      <c r="O1" s="31" t="s">
        <v>6</v>
      </c>
      <c r="P1" s="32"/>
      <c r="Q1" s="33"/>
      <c r="R1" s="41" t="s">
        <v>7</v>
      </c>
      <c r="S1" s="41" t="s">
        <v>8</v>
      </c>
      <c r="T1" s="34" t="s">
        <v>9</v>
      </c>
      <c r="U1" s="35"/>
      <c r="V1" s="35"/>
      <c r="W1" s="35"/>
      <c r="X1" s="35"/>
      <c r="Y1" s="35"/>
      <c r="Z1" s="36"/>
      <c r="AA1" s="39" t="s">
        <v>10</v>
      </c>
    </row>
    <row r="2" spans="1:27" ht="52" x14ac:dyDescent="0.25">
      <c r="A2" s="40"/>
      <c r="B2" s="40"/>
      <c r="C2" s="42"/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8</v>
      </c>
      <c r="K2" s="1" t="s">
        <v>17</v>
      </c>
      <c r="L2" s="1" t="s">
        <v>18</v>
      </c>
      <c r="M2" s="1" t="s">
        <v>16</v>
      </c>
      <c r="N2" s="1" t="s">
        <v>8</v>
      </c>
      <c r="O2" s="1" t="s">
        <v>19</v>
      </c>
      <c r="P2" s="1" t="s">
        <v>20</v>
      </c>
      <c r="Q2" s="1" t="s">
        <v>16</v>
      </c>
      <c r="R2" s="42"/>
      <c r="S2" s="42"/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4" t="s">
        <v>26</v>
      </c>
      <c r="Z2" s="14" t="s">
        <v>8</v>
      </c>
      <c r="AA2" s="40"/>
    </row>
    <row r="3" spans="1:27" x14ac:dyDescent="0.25">
      <c r="A3" s="2">
        <v>1822030101</v>
      </c>
      <c r="B3" s="2" t="s">
        <v>27</v>
      </c>
      <c r="C3" s="3" t="s">
        <v>28</v>
      </c>
      <c r="D3" s="2">
        <v>99</v>
      </c>
      <c r="E3" s="2">
        <v>99</v>
      </c>
      <c r="F3" s="4">
        <v>95</v>
      </c>
      <c r="G3" s="2">
        <f t="shared" ref="G3:G22" si="0">(E3+F3)/2</f>
        <v>97</v>
      </c>
      <c r="H3" s="2">
        <v>60</v>
      </c>
      <c r="I3" s="2">
        <f t="shared" ref="I3:I22" si="1">G3*70%+H3*30%</f>
        <v>85.899999999999991</v>
      </c>
      <c r="J3" s="2">
        <f t="shared" ref="J3:J22" si="2">RANK(I3,$I$4:$I$23)</f>
        <v>1</v>
      </c>
      <c r="K3" s="6" t="s">
        <v>51</v>
      </c>
      <c r="L3" s="2">
        <v>0</v>
      </c>
      <c r="M3" s="7">
        <f t="shared" ref="M3:M22" si="3">K3+L3</f>
        <v>82</v>
      </c>
      <c r="N3" s="2" t="e">
        <f t="shared" ref="N3:N22" si="4">RANK(M3,$M$4:$M$23)</f>
        <v>#N/A</v>
      </c>
      <c r="O3" s="8">
        <v>65</v>
      </c>
      <c r="P3" s="9">
        <v>90</v>
      </c>
      <c r="Q3" s="7">
        <f t="shared" ref="Q3:Q22" si="5">O3*70%+P3*30%</f>
        <v>72.5</v>
      </c>
      <c r="R3" s="7">
        <f t="shared" ref="R3:R22" si="6">I3*25%+M3*60%+Q3*15%</f>
        <v>81.55</v>
      </c>
      <c r="S3" s="3" t="e">
        <f t="shared" ref="S3:S22" si="7">RANK(R3,$R$4:$R$23)</f>
        <v>#N/A</v>
      </c>
      <c r="T3" s="2">
        <v>59</v>
      </c>
      <c r="U3" s="2"/>
      <c r="V3" s="2">
        <v>15</v>
      </c>
      <c r="W3" s="2"/>
      <c r="X3" s="2"/>
      <c r="Y3" s="7">
        <f t="shared" ref="Y3:Y22" si="8">75+0.3*T3+0.25*U3+0.15*V3+0.15*W3+0.15*X3</f>
        <v>94.95</v>
      </c>
      <c r="Z3" s="2" t="e">
        <f t="shared" ref="Z3:Z22" si="9">RANK(Y3,$Y$4:$Y$23)</f>
        <v>#N/A</v>
      </c>
      <c r="AA3" s="15"/>
    </row>
    <row r="4" spans="1:27" x14ac:dyDescent="0.25">
      <c r="A4" s="5">
        <v>1822030102</v>
      </c>
      <c r="B4" s="5" t="s">
        <v>29</v>
      </c>
      <c r="C4" s="5" t="s">
        <v>28</v>
      </c>
      <c r="D4" s="5">
        <v>99</v>
      </c>
      <c r="E4" s="5">
        <v>98.25</v>
      </c>
      <c r="F4" s="4">
        <v>92</v>
      </c>
      <c r="G4" s="2">
        <f t="shared" si="0"/>
        <v>95.125</v>
      </c>
      <c r="H4" s="2">
        <v>60</v>
      </c>
      <c r="I4" s="2">
        <f t="shared" si="1"/>
        <v>84.587499999999991</v>
      </c>
      <c r="J4" s="2">
        <f t="shared" si="2"/>
        <v>11</v>
      </c>
      <c r="K4" s="10" t="s">
        <v>52</v>
      </c>
      <c r="L4" s="5">
        <v>0</v>
      </c>
      <c r="M4" s="7">
        <f t="shared" si="3"/>
        <v>87.89</v>
      </c>
      <c r="N4" s="2">
        <f t="shared" si="4"/>
        <v>9</v>
      </c>
      <c r="O4" s="11">
        <v>58.5</v>
      </c>
      <c r="P4" s="9">
        <v>90</v>
      </c>
      <c r="Q4" s="7">
        <f t="shared" si="5"/>
        <v>67.949999999999989</v>
      </c>
      <c r="R4" s="7">
        <f t="shared" si="6"/>
        <v>84.073374999999999</v>
      </c>
      <c r="S4" s="5">
        <f t="shared" si="7"/>
        <v>12</v>
      </c>
      <c r="T4" s="5"/>
      <c r="U4" s="5">
        <v>24</v>
      </c>
      <c r="V4" s="5"/>
      <c r="W4" s="5"/>
      <c r="X4" s="5"/>
      <c r="Y4" s="7">
        <f t="shared" si="8"/>
        <v>81</v>
      </c>
      <c r="Z4" s="2">
        <f t="shared" si="9"/>
        <v>5</v>
      </c>
      <c r="AA4" s="16"/>
    </row>
    <row r="5" spans="1:27" x14ac:dyDescent="0.25">
      <c r="A5" s="5">
        <v>1822030103</v>
      </c>
      <c r="B5" s="5" t="s">
        <v>30</v>
      </c>
      <c r="C5" s="5" t="s">
        <v>31</v>
      </c>
      <c r="D5" s="5">
        <v>99</v>
      </c>
      <c r="E5" s="5">
        <v>98.5</v>
      </c>
      <c r="F5" s="4">
        <v>92</v>
      </c>
      <c r="G5" s="2">
        <f t="shared" si="0"/>
        <v>95.25</v>
      </c>
      <c r="H5" s="2">
        <v>60</v>
      </c>
      <c r="I5" s="2">
        <f t="shared" si="1"/>
        <v>84.674999999999997</v>
      </c>
      <c r="J5" s="2">
        <f t="shared" si="2"/>
        <v>7</v>
      </c>
      <c r="K5" s="10" t="s">
        <v>53</v>
      </c>
      <c r="L5" s="5">
        <v>0</v>
      </c>
      <c r="M5" s="7">
        <f t="shared" si="3"/>
        <v>86.27</v>
      </c>
      <c r="N5" s="2">
        <f t="shared" si="4"/>
        <v>12</v>
      </c>
      <c r="O5" s="11">
        <v>77.400000000000006</v>
      </c>
      <c r="P5" s="9">
        <v>92</v>
      </c>
      <c r="Q5" s="7">
        <f t="shared" si="5"/>
        <v>81.78</v>
      </c>
      <c r="R5" s="7">
        <f t="shared" si="6"/>
        <v>85.197749999999985</v>
      </c>
      <c r="S5" s="5">
        <f t="shared" si="7"/>
        <v>10</v>
      </c>
      <c r="T5" s="5"/>
      <c r="U5" s="5"/>
      <c r="V5" s="5"/>
      <c r="W5" s="5"/>
      <c r="X5" s="5"/>
      <c r="Y5" s="7">
        <f t="shared" si="8"/>
        <v>75</v>
      </c>
      <c r="Z5" s="2">
        <f t="shared" si="9"/>
        <v>15</v>
      </c>
      <c r="AA5" s="16"/>
    </row>
    <row r="6" spans="1:27" x14ac:dyDescent="0.25">
      <c r="A6" s="5">
        <v>1822030104</v>
      </c>
      <c r="B6" s="5" t="s">
        <v>32</v>
      </c>
      <c r="C6" s="5" t="s">
        <v>31</v>
      </c>
      <c r="D6" s="5">
        <v>99</v>
      </c>
      <c r="E6" s="5">
        <v>98.5</v>
      </c>
      <c r="F6" s="4">
        <v>90</v>
      </c>
      <c r="G6" s="2">
        <f t="shared" si="0"/>
        <v>94.25</v>
      </c>
      <c r="H6" s="2">
        <v>60</v>
      </c>
      <c r="I6" s="2">
        <f t="shared" si="1"/>
        <v>83.974999999999994</v>
      </c>
      <c r="J6" s="2">
        <f t="shared" si="2"/>
        <v>14</v>
      </c>
      <c r="K6" s="10" t="s">
        <v>54</v>
      </c>
      <c r="L6" s="5">
        <v>0</v>
      </c>
      <c r="M6" s="7">
        <f t="shared" si="3"/>
        <v>56.09</v>
      </c>
      <c r="N6" s="2">
        <f t="shared" si="4"/>
        <v>19</v>
      </c>
      <c r="O6" s="11">
        <v>75</v>
      </c>
      <c r="P6" s="9">
        <v>90</v>
      </c>
      <c r="Q6" s="7">
        <f t="shared" si="5"/>
        <v>79.5</v>
      </c>
      <c r="R6" s="7">
        <f t="shared" si="6"/>
        <v>66.572749999999999</v>
      </c>
      <c r="S6" s="5">
        <f t="shared" si="7"/>
        <v>19</v>
      </c>
      <c r="T6" s="5"/>
      <c r="U6" s="5">
        <v>12</v>
      </c>
      <c r="V6" s="5"/>
      <c r="W6" s="5"/>
      <c r="X6" s="5"/>
      <c r="Y6" s="7">
        <f t="shared" si="8"/>
        <v>78</v>
      </c>
      <c r="Z6" s="2">
        <f t="shared" si="9"/>
        <v>11</v>
      </c>
      <c r="AA6" s="16"/>
    </row>
    <row r="7" spans="1:27" x14ac:dyDescent="0.25">
      <c r="A7" s="5">
        <v>1822030105</v>
      </c>
      <c r="B7" s="5" t="s">
        <v>33</v>
      </c>
      <c r="C7" s="5" t="s">
        <v>28</v>
      </c>
      <c r="D7" s="5">
        <v>99</v>
      </c>
      <c r="E7" s="5">
        <v>98.25</v>
      </c>
      <c r="F7" s="4">
        <v>90</v>
      </c>
      <c r="G7" s="2">
        <f t="shared" si="0"/>
        <v>94.125</v>
      </c>
      <c r="H7" s="2">
        <v>60</v>
      </c>
      <c r="I7" s="2">
        <f t="shared" si="1"/>
        <v>83.887500000000003</v>
      </c>
      <c r="J7" s="2">
        <f t="shared" si="2"/>
        <v>16</v>
      </c>
      <c r="K7" s="10" t="s">
        <v>55</v>
      </c>
      <c r="L7" s="5">
        <v>0</v>
      </c>
      <c r="M7" s="7">
        <f t="shared" si="3"/>
        <v>85.72</v>
      </c>
      <c r="N7" s="2">
        <f t="shared" si="4"/>
        <v>13</v>
      </c>
      <c r="O7" s="11">
        <v>65</v>
      </c>
      <c r="P7" s="9">
        <v>92</v>
      </c>
      <c r="Q7" s="7">
        <f t="shared" si="5"/>
        <v>73.099999999999994</v>
      </c>
      <c r="R7" s="7">
        <f t="shared" si="6"/>
        <v>83.368875000000003</v>
      </c>
      <c r="S7" s="5">
        <f t="shared" si="7"/>
        <v>13</v>
      </c>
      <c r="T7" s="5"/>
      <c r="U7" s="5">
        <v>24</v>
      </c>
      <c r="V7" s="5"/>
      <c r="W7" s="5"/>
      <c r="X7" s="5"/>
      <c r="Y7" s="7">
        <f t="shared" si="8"/>
        <v>81</v>
      </c>
      <c r="Z7" s="2">
        <f t="shared" si="9"/>
        <v>5</v>
      </c>
      <c r="AA7" s="16"/>
    </row>
    <row r="8" spans="1:27" x14ac:dyDescent="0.25">
      <c r="A8" s="5">
        <v>1822030106</v>
      </c>
      <c r="B8" s="5" t="s">
        <v>34</v>
      </c>
      <c r="C8" s="5" t="s">
        <v>31</v>
      </c>
      <c r="D8" s="5">
        <v>99</v>
      </c>
      <c r="E8" s="5">
        <v>97.75</v>
      </c>
      <c r="F8" s="4">
        <v>92</v>
      </c>
      <c r="G8" s="2">
        <f t="shared" si="0"/>
        <v>94.875</v>
      </c>
      <c r="H8" s="2">
        <v>60</v>
      </c>
      <c r="I8" s="2">
        <f t="shared" si="1"/>
        <v>84.412499999999994</v>
      </c>
      <c r="J8" s="2">
        <f t="shared" si="2"/>
        <v>12</v>
      </c>
      <c r="K8" s="10" t="s">
        <v>56</v>
      </c>
      <c r="L8" s="5">
        <v>0</v>
      </c>
      <c r="M8" s="7">
        <f t="shared" si="3"/>
        <v>80.02</v>
      </c>
      <c r="N8" s="2">
        <f t="shared" si="4"/>
        <v>14</v>
      </c>
      <c r="O8" s="11">
        <v>74.2</v>
      </c>
      <c r="P8" s="9">
        <v>92</v>
      </c>
      <c r="Q8" s="7">
        <f t="shared" si="5"/>
        <v>79.539999999999992</v>
      </c>
      <c r="R8" s="7">
        <f t="shared" si="6"/>
        <v>81.046124999999989</v>
      </c>
      <c r="S8" s="5">
        <f t="shared" si="7"/>
        <v>14</v>
      </c>
      <c r="T8" s="5"/>
      <c r="U8" s="5"/>
      <c r="V8" s="5"/>
      <c r="W8" s="5"/>
      <c r="X8" s="5"/>
      <c r="Y8" s="7">
        <f t="shared" si="8"/>
        <v>75</v>
      </c>
      <c r="Z8" s="2">
        <f t="shared" si="9"/>
        <v>15</v>
      </c>
      <c r="AA8" s="16"/>
    </row>
    <row r="9" spans="1:27" x14ac:dyDescent="0.25">
      <c r="A9" s="5">
        <v>1822030107</v>
      </c>
      <c r="B9" s="5" t="s">
        <v>35</v>
      </c>
      <c r="C9" s="5" t="s">
        <v>28</v>
      </c>
      <c r="D9" s="5">
        <v>99</v>
      </c>
      <c r="E9" s="5">
        <v>98.5</v>
      </c>
      <c r="F9" s="4">
        <v>92</v>
      </c>
      <c r="G9" s="2">
        <f t="shared" si="0"/>
        <v>95.25</v>
      </c>
      <c r="H9" s="2">
        <v>60</v>
      </c>
      <c r="I9" s="2">
        <f t="shared" si="1"/>
        <v>84.674999999999997</v>
      </c>
      <c r="J9" s="2">
        <f t="shared" si="2"/>
        <v>7</v>
      </c>
      <c r="K9" s="10" t="s">
        <v>57</v>
      </c>
      <c r="L9" s="5">
        <v>0</v>
      </c>
      <c r="M9" s="7">
        <f t="shared" si="3"/>
        <v>75.040000000000006</v>
      </c>
      <c r="N9" s="2">
        <f t="shared" si="4"/>
        <v>18</v>
      </c>
      <c r="O9" s="11">
        <v>65</v>
      </c>
      <c r="P9" s="9">
        <v>93</v>
      </c>
      <c r="Q9" s="7">
        <f t="shared" si="5"/>
        <v>73.400000000000006</v>
      </c>
      <c r="R9" s="7">
        <f t="shared" si="6"/>
        <v>77.202750000000009</v>
      </c>
      <c r="S9" s="5">
        <f t="shared" si="7"/>
        <v>18</v>
      </c>
      <c r="T9" s="5"/>
      <c r="U9" s="5"/>
      <c r="V9" s="5"/>
      <c r="W9" s="5"/>
      <c r="X9" s="5"/>
      <c r="Y9" s="7">
        <f t="shared" si="8"/>
        <v>75</v>
      </c>
      <c r="Z9" s="2">
        <f t="shared" si="9"/>
        <v>15</v>
      </c>
      <c r="AA9" s="16"/>
    </row>
    <row r="10" spans="1:27" x14ac:dyDescent="0.25">
      <c r="A10" s="5">
        <v>1822030108</v>
      </c>
      <c r="B10" s="5" t="s">
        <v>36</v>
      </c>
      <c r="C10" s="5" t="s">
        <v>31</v>
      </c>
      <c r="D10" s="5">
        <v>99</v>
      </c>
      <c r="E10" s="5">
        <v>98.5</v>
      </c>
      <c r="F10" s="4">
        <v>92</v>
      </c>
      <c r="G10" s="2">
        <f t="shared" si="0"/>
        <v>95.25</v>
      </c>
      <c r="H10" s="2">
        <v>60</v>
      </c>
      <c r="I10" s="2">
        <f t="shared" si="1"/>
        <v>84.674999999999997</v>
      </c>
      <c r="J10" s="2">
        <f t="shared" si="2"/>
        <v>7</v>
      </c>
      <c r="K10" s="10" t="s">
        <v>58</v>
      </c>
      <c r="L10" s="5">
        <v>0</v>
      </c>
      <c r="M10" s="7">
        <f t="shared" si="3"/>
        <v>77.790000000000006</v>
      </c>
      <c r="N10" s="2">
        <f t="shared" si="4"/>
        <v>17</v>
      </c>
      <c r="O10" s="11">
        <v>68</v>
      </c>
      <c r="P10" s="9">
        <v>93</v>
      </c>
      <c r="Q10" s="7">
        <f t="shared" si="5"/>
        <v>75.5</v>
      </c>
      <c r="R10" s="7">
        <f t="shared" si="6"/>
        <v>79.167749999999998</v>
      </c>
      <c r="S10" s="5">
        <f t="shared" si="7"/>
        <v>16</v>
      </c>
      <c r="T10" s="5">
        <v>8</v>
      </c>
      <c r="U10" s="5"/>
      <c r="V10" s="5">
        <v>15</v>
      </c>
      <c r="W10" s="5"/>
      <c r="X10" s="5"/>
      <c r="Y10" s="7">
        <f t="shared" si="8"/>
        <v>79.650000000000006</v>
      </c>
      <c r="Z10" s="2">
        <f t="shared" si="9"/>
        <v>10</v>
      </c>
      <c r="AA10" s="16"/>
    </row>
    <row r="11" spans="1:27" x14ac:dyDescent="0.25">
      <c r="A11" s="5">
        <v>1822030109</v>
      </c>
      <c r="B11" s="5" t="s">
        <v>37</v>
      </c>
      <c r="C11" s="5" t="s">
        <v>31</v>
      </c>
      <c r="D11" s="5">
        <v>99</v>
      </c>
      <c r="E11" s="5">
        <v>98.25</v>
      </c>
      <c r="F11" s="4">
        <v>90</v>
      </c>
      <c r="G11" s="2">
        <f t="shared" si="0"/>
        <v>94.125</v>
      </c>
      <c r="H11" s="2">
        <v>60</v>
      </c>
      <c r="I11" s="2">
        <f t="shared" si="1"/>
        <v>83.887500000000003</v>
      </c>
      <c r="J11" s="2">
        <f t="shared" si="2"/>
        <v>16</v>
      </c>
      <c r="K11" s="10" t="s">
        <v>59</v>
      </c>
      <c r="L11" s="5">
        <v>0</v>
      </c>
      <c r="M11" s="7">
        <f t="shared" si="3"/>
        <v>89.95</v>
      </c>
      <c r="N11" s="2">
        <f t="shared" si="4"/>
        <v>6</v>
      </c>
      <c r="O11" s="11">
        <v>63</v>
      </c>
      <c r="P11" s="9">
        <v>92</v>
      </c>
      <c r="Q11" s="7">
        <f t="shared" si="5"/>
        <v>71.699999999999989</v>
      </c>
      <c r="R11" s="7">
        <f t="shared" si="6"/>
        <v>85.696874999999991</v>
      </c>
      <c r="S11" s="5">
        <f t="shared" si="7"/>
        <v>7</v>
      </c>
      <c r="T11" s="5"/>
      <c r="U11" s="5">
        <v>12</v>
      </c>
      <c r="V11" s="5"/>
      <c r="W11" s="5"/>
      <c r="X11" s="5"/>
      <c r="Y11" s="7">
        <f t="shared" si="8"/>
        <v>78</v>
      </c>
      <c r="Z11" s="2">
        <f t="shared" si="9"/>
        <v>11</v>
      </c>
      <c r="AA11" s="16"/>
    </row>
    <row r="12" spans="1:27" x14ac:dyDescent="0.25">
      <c r="A12" s="5">
        <v>1822030110</v>
      </c>
      <c r="B12" s="5" t="s">
        <v>38</v>
      </c>
      <c r="C12" s="5" t="s">
        <v>31</v>
      </c>
      <c r="D12" s="5">
        <v>99</v>
      </c>
      <c r="E12" s="5">
        <v>98.5</v>
      </c>
      <c r="F12" s="4">
        <v>90</v>
      </c>
      <c r="G12" s="2">
        <f t="shared" si="0"/>
        <v>94.25</v>
      </c>
      <c r="H12" s="2">
        <v>60</v>
      </c>
      <c r="I12" s="2">
        <f t="shared" si="1"/>
        <v>83.974999999999994</v>
      </c>
      <c r="J12" s="2">
        <f t="shared" si="2"/>
        <v>14</v>
      </c>
      <c r="K12" s="10" t="s">
        <v>60</v>
      </c>
      <c r="L12" s="5">
        <v>0</v>
      </c>
      <c r="M12" s="7">
        <f t="shared" si="3"/>
        <v>90.25</v>
      </c>
      <c r="N12" s="2">
        <f t="shared" si="4"/>
        <v>5</v>
      </c>
      <c r="O12" s="11">
        <v>58.6</v>
      </c>
      <c r="P12" s="9">
        <v>92</v>
      </c>
      <c r="Q12" s="7">
        <f t="shared" si="5"/>
        <v>68.61999999999999</v>
      </c>
      <c r="R12" s="7">
        <f t="shared" si="6"/>
        <v>85.436749999999989</v>
      </c>
      <c r="S12" s="5">
        <f t="shared" si="7"/>
        <v>9</v>
      </c>
      <c r="T12" s="5"/>
      <c r="U12" s="5"/>
      <c r="V12" s="5"/>
      <c r="W12" s="5"/>
      <c r="X12" s="5"/>
      <c r="Y12" s="7">
        <f t="shared" si="8"/>
        <v>75</v>
      </c>
      <c r="Z12" s="2">
        <f t="shared" si="9"/>
        <v>15</v>
      </c>
      <c r="AA12" s="16"/>
    </row>
    <row r="13" spans="1:27" x14ac:dyDescent="0.25">
      <c r="A13" s="5">
        <v>1822030111</v>
      </c>
      <c r="B13" s="5" t="s">
        <v>39</v>
      </c>
      <c r="C13" s="5" t="s">
        <v>31</v>
      </c>
      <c r="D13" s="5">
        <v>99</v>
      </c>
      <c r="E13" s="5">
        <v>98.5</v>
      </c>
      <c r="F13" s="4">
        <v>92</v>
      </c>
      <c r="G13" s="2">
        <f t="shared" si="0"/>
        <v>95.25</v>
      </c>
      <c r="H13" s="2">
        <v>60</v>
      </c>
      <c r="I13" s="2">
        <f t="shared" si="1"/>
        <v>84.674999999999997</v>
      </c>
      <c r="J13" s="2">
        <f t="shared" si="2"/>
        <v>7</v>
      </c>
      <c r="K13" s="10" t="s">
        <v>61</v>
      </c>
      <c r="L13" s="5">
        <v>0</v>
      </c>
      <c r="M13" s="7">
        <f t="shared" si="3"/>
        <v>90.87</v>
      </c>
      <c r="N13" s="2">
        <f t="shared" si="4"/>
        <v>4</v>
      </c>
      <c r="O13" s="11">
        <v>75.400000000000006</v>
      </c>
      <c r="P13" s="9">
        <v>92</v>
      </c>
      <c r="Q13" s="7">
        <f t="shared" si="5"/>
        <v>80.38</v>
      </c>
      <c r="R13" s="7">
        <f t="shared" si="6"/>
        <v>87.747749999999996</v>
      </c>
      <c r="S13" s="5">
        <f t="shared" si="7"/>
        <v>4</v>
      </c>
      <c r="T13" s="5"/>
      <c r="U13" s="5"/>
      <c r="V13" s="5"/>
      <c r="W13" s="5"/>
      <c r="X13" s="5"/>
      <c r="Y13" s="7">
        <f t="shared" si="8"/>
        <v>75</v>
      </c>
      <c r="Z13" s="2">
        <f t="shared" si="9"/>
        <v>15</v>
      </c>
      <c r="AA13" s="16"/>
    </row>
    <row r="14" spans="1:27" x14ac:dyDescent="0.25">
      <c r="A14" s="5">
        <v>1822030112</v>
      </c>
      <c r="B14" s="5" t="s">
        <v>40</v>
      </c>
      <c r="C14" s="5" t="s">
        <v>31</v>
      </c>
      <c r="D14" s="5">
        <v>99</v>
      </c>
      <c r="E14" s="5">
        <v>98</v>
      </c>
      <c r="F14" s="4">
        <v>90</v>
      </c>
      <c r="G14" s="2">
        <f t="shared" si="0"/>
        <v>94</v>
      </c>
      <c r="H14" s="2">
        <v>60</v>
      </c>
      <c r="I14" s="2">
        <f t="shared" si="1"/>
        <v>83.8</v>
      </c>
      <c r="J14" s="2">
        <f t="shared" si="2"/>
        <v>18</v>
      </c>
      <c r="K14" s="10" t="s">
        <v>62</v>
      </c>
      <c r="L14" s="5">
        <v>0</v>
      </c>
      <c r="M14" s="7">
        <f t="shared" si="3"/>
        <v>92.3</v>
      </c>
      <c r="N14" s="2">
        <f t="shared" si="4"/>
        <v>3</v>
      </c>
      <c r="O14" s="11">
        <v>73.7</v>
      </c>
      <c r="P14" s="9">
        <v>90</v>
      </c>
      <c r="Q14" s="7">
        <f t="shared" si="5"/>
        <v>78.59</v>
      </c>
      <c r="R14" s="7">
        <f t="shared" si="6"/>
        <v>88.118499999999997</v>
      </c>
      <c r="S14" s="5">
        <f t="shared" si="7"/>
        <v>3</v>
      </c>
      <c r="T14" s="5"/>
      <c r="U14" s="5">
        <v>12</v>
      </c>
      <c r="V14" s="5"/>
      <c r="W14" s="5"/>
      <c r="X14" s="5"/>
      <c r="Y14" s="7">
        <f t="shared" si="8"/>
        <v>78</v>
      </c>
      <c r="Z14" s="2">
        <f t="shared" si="9"/>
        <v>11</v>
      </c>
      <c r="AA14" s="16"/>
    </row>
    <row r="15" spans="1:27" x14ac:dyDescent="0.25">
      <c r="A15" s="5">
        <v>1822030113</v>
      </c>
      <c r="B15" s="5" t="s">
        <v>41</v>
      </c>
      <c r="C15" s="5" t="s">
        <v>31</v>
      </c>
      <c r="D15" s="5">
        <v>99</v>
      </c>
      <c r="E15" s="5">
        <v>99</v>
      </c>
      <c r="F15" s="4">
        <v>92</v>
      </c>
      <c r="G15" s="2">
        <f t="shared" si="0"/>
        <v>95.5</v>
      </c>
      <c r="H15" s="2">
        <v>60</v>
      </c>
      <c r="I15" s="2">
        <f t="shared" si="1"/>
        <v>84.85</v>
      </c>
      <c r="J15" s="2">
        <f t="shared" si="2"/>
        <v>4</v>
      </c>
      <c r="K15" s="10" t="s">
        <v>63</v>
      </c>
      <c r="L15" s="5">
        <v>0</v>
      </c>
      <c r="M15" s="7">
        <f t="shared" si="3"/>
        <v>79.11</v>
      </c>
      <c r="N15" s="2">
        <f t="shared" si="4"/>
        <v>16</v>
      </c>
      <c r="O15" s="11">
        <v>65</v>
      </c>
      <c r="P15" s="9">
        <v>94</v>
      </c>
      <c r="Q15" s="7">
        <f t="shared" si="5"/>
        <v>73.7</v>
      </c>
      <c r="R15" s="7">
        <f t="shared" si="6"/>
        <v>79.733499999999992</v>
      </c>
      <c r="S15" s="5">
        <f t="shared" si="7"/>
        <v>15</v>
      </c>
      <c r="T15" s="5">
        <v>8</v>
      </c>
      <c r="U15" s="5">
        <v>24</v>
      </c>
      <c r="V15" s="5"/>
      <c r="W15" s="5">
        <v>2.4</v>
      </c>
      <c r="X15" s="5"/>
      <c r="Y15" s="7">
        <f t="shared" si="8"/>
        <v>83.76</v>
      </c>
      <c r="Z15" s="2">
        <f t="shared" si="9"/>
        <v>3</v>
      </c>
      <c r="AA15" s="16"/>
    </row>
    <row r="16" spans="1:27" x14ac:dyDescent="0.25">
      <c r="A16" s="5">
        <v>1822030114</v>
      </c>
      <c r="B16" s="5" t="s">
        <v>42</v>
      </c>
      <c r="C16" s="5" t="s">
        <v>31</v>
      </c>
      <c r="D16" s="5">
        <v>99</v>
      </c>
      <c r="E16" s="5">
        <v>98.75</v>
      </c>
      <c r="F16" s="4">
        <v>92</v>
      </c>
      <c r="G16" s="2">
        <f t="shared" si="0"/>
        <v>95.375</v>
      </c>
      <c r="H16" s="2">
        <v>60</v>
      </c>
      <c r="I16" s="2">
        <f t="shared" si="1"/>
        <v>84.762500000000003</v>
      </c>
      <c r="J16" s="2">
        <f t="shared" si="2"/>
        <v>6</v>
      </c>
      <c r="K16" s="10" t="s">
        <v>64</v>
      </c>
      <c r="L16" s="5">
        <v>0</v>
      </c>
      <c r="M16" s="7">
        <f t="shared" si="3"/>
        <v>92.8</v>
      </c>
      <c r="N16" s="2">
        <f t="shared" si="4"/>
        <v>2</v>
      </c>
      <c r="O16" s="11">
        <v>69.400000000000006</v>
      </c>
      <c r="P16" s="9">
        <v>94</v>
      </c>
      <c r="Q16" s="7">
        <f t="shared" si="5"/>
        <v>76.78</v>
      </c>
      <c r="R16" s="7">
        <f t="shared" si="6"/>
        <v>88.387625</v>
      </c>
      <c r="S16" s="5">
        <f t="shared" si="7"/>
        <v>2</v>
      </c>
      <c r="T16" s="5">
        <v>5</v>
      </c>
      <c r="U16" s="5">
        <v>24</v>
      </c>
      <c r="V16" s="5">
        <v>20</v>
      </c>
      <c r="W16" s="5"/>
      <c r="X16" s="5"/>
      <c r="Y16" s="7">
        <f t="shared" si="8"/>
        <v>85.5</v>
      </c>
      <c r="Z16" s="2">
        <f t="shared" si="9"/>
        <v>2</v>
      </c>
      <c r="AA16" s="16"/>
    </row>
    <row r="17" spans="1:27" x14ac:dyDescent="0.25">
      <c r="A17" s="5">
        <v>1822030115</v>
      </c>
      <c r="B17" s="5" t="s">
        <v>43</v>
      </c>
      <c r="C17" s="5" t="s">
        <v>31</v>
      </c>
      <c r="D17" s="5">
        <v>99</v>
      </c>
      <c r="E17" s="5">
        <v>99</v>
      </c>
      <c r="F17" s="4">
        <v>92</v>
      </c>
      <c r="G17" s="2">
        <f t="shared" si="0"/>
        <v>95.5</v>
      </c>
      <c r="H17" s="2">
        <v>60</v>
      </c>
      <c r="I17" s="2">
        <f t="shared" si="1"/>
        <v>84.85</v>
      </c>
      <c r="J17" s="2">
        <f t="shared" si="2"/>
        <v>4</v>
      </c>
      <c r="K17" s="10" t="s">
        <v>65</v>
      </c>
      <c r="L17" s="5">
        <v>0</v>
      </c>
      <c r="M17" s="7">
        <f t="shared" si="3"/>
        <v>88.05</v>
      </c>
      <c r="N17" s="2">
        <f t="shared" si="4"/>
        <v>8</v>
      </c>
      <c r="O17" s="11">
        <v>74.400000000000006</v>
      </c>
      <c r="P17" s="9">
        <v>92</v>
      </c>
      <c r="Q17" s="7">
        <f t="shared" si="5"/>
        <v>79.679999999999993</v>
      </c>
      <c r="R17" s="7">
        <f t="shared" si="6"/>
        <v>85.994499999999988</v>
      </c>
      <c r="S17" s="5">
        <f t="shared" si="7"/>
        <v>6</v>
      </c>
      <c r="T17" s="5"/>
      <c r="U17" s="5">
        <v>24</v>
      </c>
      <c r="V17" s="5"/>
      <c r="W17" s="5"/>
      <c r="X17" s="5"/>
      <c r="Y17" s="7">
        <f t="shared" si="8"/>
        <v>81</v>
      </c>
      <c r="Z17" s="2">
        <f t="shared" si="9"/>
        <v>5</v>
      </c>
      <c r="AA17" s="16"/>
    </row>
    <row r="18" spans="1:27" x14ac:dyDescent="0.25">
      <c r="A18" s="5">
        <v>1822030116</v>
      </c>
      <c r="B18" s="5" t="s">
        <v>44</v>
      </c>
      <c r="C18" s="5" t="s">
        <v>31</v>
      </c>
      <c r="D18" s="5">
        <v>99</v>
      </c>
      <c r="E18" s="5">
        <v>99</v>
      </c>
      <c r="F18" s="4">
        <v>95</v>
      </c>
      <c r="G18" s="2">
        <f t="shared" si="0"/>
        <v>97</v>
      </c>
      <c r="H18" s="2">
        <v>60</v>
      </c>
      <c r="I18" s="2">
        <f t="shared" si="1"/>
        <v>85.899999999999991</v>
      </c>
      <c r="J18" s="2">
        <f t="shared" si="2"/>
        <v>1</v>
      </c>
      <c r="K18" s="10" t="s">
        <v>66</v>
      </c>
      <c r="L18" s="5">
        <v>0</v>
      </c>
      <c r="M18" s="7">
        <f t="shared" si="3"/>
        <v>89.16</v>
      </c>
      <c r="N18" s="2">
        <f t="shared" si="4"/>
        <v>7</v>
      </c>
      <c r="O18" s="11">
        <v>68.8</v>
      </c>
      <c r="P18" s="9">
        <v>94</v>
      </c>
      <c r="Q18" s="7">
        <f t="shared" si="5"/>
        <v>76.36</v>
      </c>
      <c r="R18" s="7">
        <f t="shared" si="6"/>
        <v>86.424999999999983</v>
      </c>
      <c r="S18" s="5">
        <f t="shared" si="7"/>
        <v>5</v>
      </c>
      <c r="T18" s="5"/>
      <c r="U18" s="5">
        <v>12</v>
      </c>
      <c r="V18" s="5">
        <v>20</v>
      </c>
      <c r="W18" s="5"/>
      <c r="X18" s="5"/>
      <c r="Y18" s="7">
        <f t="shared" si="8"/>
        <v>81</v>
      </c>
      <c r="Z18" s="2">
        <f t="shared" si="9"/>
        <v>5</v>
      </c>
      <c r="AA18" s="16"/>
    </row>
    <row r="19" spans="1:27" x14ac:dyDescent="0.25">
      <c r="A19" s="5">
        <v>1822030117</v>
      </c>
      <c r="B19" s="5" t="s">
        <v>45</v>
      </c>
      <c r="C19" s="5" t="s">
        <v>28</v>
      </c>
      <c r="D19" s="5">
        <v>99</v>
      </c>
      <c r="E19" s="5">
        <v>98</v>
      </c>
      <c r="F19" s="4">
        <v>90</v>
      </c>
      <c r="G19" s="2">
        <f t="shared" si="0"/>
        <v>94</v>
      </c>
      <c r="H19" s="2">
        <v>60</v>
      </c>
      <c r="I19" s="2">
        <f t="shared" si="1"/>
        <v>83.8</v>
      </c>
      <c r="J19" s="2">
        <f t="shared" si="2"/>
        <v>18</v>
      </c>
      <c r="K19" s="10" t="s">
        <v>67</v>
      </c>
      <c r="L19" s="5">
        <v>0</v>
      </c>
      <c r="M19" s="7">
        <f t="shared" si="3"/>
        <v>79.150000000000006</v>
      </c>
      <c r="N19" s="2">
        <f t="shared" si="4"/>
        <v>15</v>
      </c>
      <c r="O19" s="11">
        <v>52.2</v>
      </c>
      <c r="P19" s="9">
        <v>90</v>
      </c>
      <c r="Q19" s="7">
        <f t="shared" si="5"/>
        <v>63.54</v>
      </c>
      <c r="R19" s="7">
        <f t="shared" si="6"/>
        <v>77.971000000000004</v>
      </c>
      <c r="S19" s="5">
        <f t="shared" si="7"/>
        <v>17</v>
      </c>
      <c r="T19" s="5"/>
      <c r="U19" s="5">
        <v>12</v>
      </c>
      <c r="V19" s="5"/>
      <c r="W19" s="5"/>
      <c r="X19" s="5"/>
      <c r="Y19" s="7">
        <f t="shared" si="8"/>
        <v>78</v>
      </c>
      <c r="Z19" s="2">
        <f t="shared" si="9"/>
        <v>11</v>
      </c>
      <c r="AA19" s="16"/>
    </row>
    <row r="20" spans="1:27" x14ac:dyDescent="0.25">
      <c r="A20" s="3">
        <v>1822030118</v>
      </c>
      <c r="B20" s="3" t="s">
        <v>46</v>
      </c>
      <c r="C20" s="3" t="s">
        <v>31</v>
      </c>
      <c r="D20" s="5">
        <v>99</v>
      </c>
      <c r="E20" s="3">
        <v>98.75</v>
      </c>
      <c r="F20" s="4">
        <v>95</v>
      </c>
      <c r="G20" s="2">
        <f t="shared" si="0"/>
        <v>96.875</v>
      </c>
      <c r="H20" s="2">
        <v>60</v>
      </c>
      <c r="I20" s="2">
        <f t="shared" si="1"/>
        <v>85.8125</v>
      </c>
      <c r="J20" s="2">
        <f t="shared" si="2"/>
        <v>2</v>
      </c>
      <c r="K20" s="12" t="s">
        <v>68</v>
      </c>
      <c r="L20" s="3">
        <v>0</v>
      </c>
      <c r="M20" s="7">
        <f t="shared" si="3"/>
        <v>93.4</v>
      </c>
      <c r="N20" s="2">
        <f t="shared" si="4"/>
        <v>1</v>
      </c>
      <c r="O20" s="13">
        <v>76.8</v>
      </c>
      <c r="P20" s="9">
        <v>94</v>
      </c>
      <c r="Q20" s="7">
        <f t="shared" si="5"/>
        <v>81.96</v>
      </c>
      <c r="R20" s="7">
        <f t="shared" si="6"/>
        <v>89.787124999999989</v>
      </c>
      <c r="S20" s="3">
        <f t="shared" si="7"/>
        <v>1</v>
      </c>
      <c r="T20" s="3"/>
      <c r="U20" s="3">
        <v>36</v>
      </c>
      <c r="V20" s="3">
        <v>15</v>
      </c>
      <c r="W20" s="3"/>
      <c r="X20" s="3"/>
      <c r="Y20" s="7">
        <f t="shared" si="8"/>
        <v>86.25</v>
      </c>
      <c r="Z20" s="2">
        <f t="shared" si="9"/>
        <v>1</v>
      </c>
      <c r="AA20" s="16"/>
    </row>
    <row r="21" spans="1:27" x14ac:dyDescent="0.25">
      <c r="A21" s="3">
        <v>1822030119</v>
      </c>
      <c r="B21" s="3" t="s">
        <v>47</v>
      </c>
      <c r="C21" s="3" t="s">
        <v>31</v>
      </c>
      <c r="D21" s="5">
        <v>99</v>
      </c>
      <c r="E21" s="3">
        <v>98.75</v>
      </c>
      <c r="F21" s="4">
        <v>90</v>
      </c>
      <c r="G21" s="2">
        <f t="shared" si="0"/>
        <v>94.375</v>
      </c>
      <c r="H21" s="2">
        <v>60</v>
      </c>
      <c r="I21" s="2">
        <f t="shared" si="1"/>
        <v>84.0625</v>
      </c>
      <c r="J21" s="2">
        <f t="shared" si="2"/>
        <v>13</v>
      </c>
      <c r="K21" s="12" t="s">
        <v>69</v>
      </c>
      <c r="L21" s="3">
        <v>0</v>
      </c>
      <c r="M21" s="7">
        <f t="shared" si="3"/>
        <v>86.58</v>
      </c>
      <c r="N21" s="2">
        <f t="shared" si="4"/>
        <v>10</v>
      </c>
      <c r="O21" s="13">
        <v>76</v>
      </c>
      <c r="P21" s="9">
        <v>92</v>
      </c>
      <c r="Q21" s="7">
        <f t="shared" si="5"/>
        <v>80.8</v>
      </c>
      <c r="R21" s="7">
        <f t="shared" si="6"/>
        <v>85.083625000000012</v>
      </c>
      <c r="S21" s="3">
        <f t="shared" si="7"/>
        <v>11</v>
      </c>
      <c r="T21" s="3">
        <v>12</v>
      </c>
      <c r="U21" s="3">
        <v>12</v>
      </c>
      <c r="V21" s="3"/>
      <c r="W21" s="3"/>
      <c r="X21" s="3"/>
      <c r="Y21" s="7">
        <f t="shared" si="8"/>
        <v>81.599999999999994</v>
      </c>
      <c r="Z21" s="2">
        <f t="shared" si="9"/>
        <v>4</v>
      </c>
      <c r="AA21" s="16"/>
    </row>
    <row r="22" spans="1:27" x14ac:dyDescent="0.25">
      <c r="A22" s="3">
        <v>1822030120</v>
      </c>
      <c r="B22" s="3" t="s">
        <v>48</v>
      </c>
      <c r="C22" s="3" t="s">
        <v>28</v>
      </c>
      <c r="D22" s="5">
        <v>99</v>
      </c>
      <c r="E22" s="3">
        <v>98</v>
      </c>
      <c r="F22" s="4">
        <v>95</v>
      </c>
      <c r="G22" s="2">
        <f t="shared" si="0"/>
        <v>96.5</v>
      </c>
      <c r="H22" s="2">
        <v>60</v>
      </c>
      <c r="I22" s="2">
        <f t="shared" si="1"/>
        <v>85.55</v>
      </c>
      <c r="J22" s="2">
        <f t="shared" si="2"/>
        <v>3</v>
      </c>
      <c r="K22" s="12" t="s">
        <v>70</v>
      </c>
      <c r="L22" s="3">
        <v>0</v>
      </c>
      <c r="M22" s="7">
        <f t="shared" si="3"/>
        <v>86.53</v>
      </c>
      <c r="N22" s="2">
        <f t="shared" si="4"/>
        <v>11</v>
      </c>
      <c r="O22" s="13">
        <v>77.3</v>
      </c>
      <c r="P22" s="9">
        <v>90</v>
      </c>
      <c r="Q22" s="7">
        <f t="shared" si="5"/>
        <v>81.109999999999985</v>
      </c>
      <c r="R22" s="7">
        <f t="shared" si="6"/>
        <v>85.471999999999994</v>
      </c>
      <c r="S22" s="3">
        <f t="shared" si="7"/>
        <v>8</v>
      </c>
      <c r="T22" s="3"/>
      <c r="U22" s="3">
        <v>24</v>
      </c>
      <c r="V22" s="3"/>
      <c r="W22" s="3"/>
      <c r="X22" s="3"/>
      <c r="Y22" s="7">
        <f t="shared" si="8"/>
        <v>81</v>
      </c>
      <c r="Z22" s="2">
        <f t="shared" si="9"/>
        <v>5</v>
      </c>
      <c r="AA22" s="16"/>
    </row>
  </sheetData>
  <mergeCells count="10">
    <mergeCell ref="AA1:AA2"/>
    <mergeCell ref="D1:J1"/>
    <mergeCell ref="K1:N1"/>
    <mergeCell ref="O1:Q1"/>
    <mergeCell ref="T1:Z1"/>
    <mergeCell ref="A1:A2"/>
    <mergeCell ref="B1:B2"/>
    <mergeCell ref="C1:C2"/>
    <mergeCell ref="R1:R2"/>
    <mergeCell ref="S1:S2"/>
  </mergeCells>
  <phoneticPr fontId="9" type="noConversion"/>
  <conditionalFormatting sqref="O3:O22">
    <cfRule type="cellIs" dxfId="2" priority="3" stopIfTrue="1" operator="greaterThan">
      <formula>80</formula>
    </cfRule>
  </conditionalFormatting>
  <conditionalFormatting sqref="S3:S22">
    <cfRule type="cellIs" dxfId="1" priority="2" stopIfTrue="1" operator="lessThan">
      <formula>16</formula>
    </cfRule>
    <cfRule type="cellIs" dxfId="0" priority="1" stopIfTrue="1" operator="lessThan">
      <formula>15</formula>
    </cfRule>
  </conditionalFormatting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侯泽鹏</cp:lastModifiedBy>
  <cp:revision>1</cp:revision>
  <cp:lastPrinted>2010-11-19T06:20:00Z</cp:lastPrinted>
  <dcterms:created xsi:type="dcterms:W3CDTF">1996-12-17T01:32:00Z</dcterms:created>
  <dcterms:modified xsi:type="dcterms:W3CDTF">2020-03-03T11:45:31Z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